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DBD3E77-21D8-41E2-AADB-617CCEFA30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7" i="1" l="1"/>
  <c r="N156" i="1"/>
  <c r="N155" i="1"/>
  <c r="J271" i="1" l="1"/>
  <c r="J228" i="1"/>
  <c r="N228" i="1" s="1"/>
  <c r="J190" i="1"/>
  <c r="N190" i="1" s="1"/>
  <c r="J148" i="1"/>
  <c r="N148" i="1" s="1"/>
  <c r="J109" i="1"/>
  <c r="N109" i="1" s="1"/>
  <c r="J69" i="1"/>
  <c r="J30" i="1"/>
  <c r="N30" i="1" s="1"/>
  <c r="J185" i="1"/>
  <c r="N185" i="1" s="1"/>
  <c r="J143" i="1"/>
  <c r="N143" i="1" s="1"/>
  <c r="J104" i="1"/>
  <c r="J65" i="1"/>
  <c r="J26" i="1"/>
  <c r="N26" i="1" s="1"/>
  <c r="N186" i="1"/>
  <c r="N144" i="1"/>
  <c r="N105" i="1"/>
  <c r="N198" i="1"/>
  <c r="N197" i="1"/>
  <c r="N196" i="1"/>
  <c r="N195" i="1"/>
  <c r="N194" i="1"/>
  <c r="N193" i="1"/>
  <c r="N192" i="1"/>
  <c r="N191" i="1"/>
  <c r="N189" i="1"/>
  <c r="N188" i="1"/>
  <c r="N187" i="1"/>
  <c r="N284" i="1"/>
  <c r="N283" i="1"/>
  <c r="N240" i="1"/>
  <c r="N158" i="1"/>
  <c r="N154" i="1"/>
  <c r="N116" i="1"/>
  <c r="N115" i="1"/>
  <c r="N153" i="1"/>
  <c r="N152" i="1"/>
  <c r="N151" i="1"/>
  <c r="N150" i="1"/>
  <c r="N149" i="1"/>
  <c r="N147" i="1"/>
  <c r="N146" i="1"/>
  <c r="N145" i="1"/>
  <c r="N76" i="1"/>
  <c r="N111" i="1"/>
  <c r="N108" i="1"/>
  <c r="N77" i="1"/>
  <c r="J75" i="1"/>
  <c r="N75" i="1" s="1"/>
  <c r="N74" i="1"/>
  <c r="N73" i="1"/>
  <c r="N72" i="1"/>
  <c r="N71" i="1"/>
  <c r="N70" i="1"/>
  <c r="N69" i="1"/>
  <c r="N68" i="1"/>
  <c r="N67" i="1"/>
  <c r="N66" i="1"/>
  <c r="N65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38" i="1"/>
  <c r="J36" i="1"/>
  <c r="N36" i="1" s="1"/>
  <c r="N239" i="1"/>
  <c r="N236" i="1"/>
  <c r="N241" i="1"/>
  <c r="N227" i="1"/>
  <c r="N230" i="1"/>
  <c r="N234" i="1"/>
  <c r="N233" i="1"/>
  <c r="N237" i="1"/>
  <c r="N235" i="1"/>
  <c r="N232" i="1"/>
  <c r="N231" i="1"/>
  <c r="N229" i="1"/>
  <c r="N226" i="1"/>
  <c r="N225" i="1"/>
  <c r="N114" i="1"/>
  <c r="N113" i="1"/>
  <c r="N112" i="1"/>
  <c r="N110" i="1"/>
  <c r="N107" i="1"/>
  <c r="N106" i="1"/>
  <c r="N104" i="1"/>
  <c r="N38" i="1"/>
  <c r="N37" i="1"/>
  <c r="N35" i="1"/>
  <c r="N34" i="1"/>
  <c r="N33" i="1"/>
  <c r="N32" i="1"/>
  <c r="N31" i="1"/>
  <c r="N29" i="1"/>
  <c r="N28" i="1"/>
  <c r="N27" i="1"/>
  <c r="O199" i="1" l="1"/>
  <c r="B201" i="1" s="1"/>
  <c r="O159" i="1"/>
  <c r="B161" i="1" s="1"/>
  <c r="O117" i="1"/>
  <c r="B119" i="1" s="1"/>
  <c r="O78" i="1"/>
  <c r="B80" i="1" s="1"/>
  <c r="O285" i="1"/>
  <c r="B288" i="1" s="1"/>
  <c r="O242" i="1"/>
  <c r="B244" i="1" s="1"/>
  <c r="O39" i="1"/>
  <c r="B41" i="1" s="1"/>
</calcChain>
</file>

<file path=xl/sharedStrings.xml><?xml version="1.0" encoding="utf-8"?>
<sst xmlns="http://schemas.openxmlformats.org/spreadsheetml/2006/main" count="626" uniqueCount="99">
  <si>
    <t>m</t>
  </si>
  <si>
    <t xml:space="preserve"> 60/100 koaxiális  és nagyrészt függőleges füstelvezetés esetén: </t>
  </si>
  <si>
    <t>indító idom kazánra, mérőponttal, PP koax. 60/100, (h=12,5 cm)</t>
  </si>
  <si>
    <t>db</t>
  </si>
  <si>
    <t>indító könyök idom OSA S kazán számára rejtett módon, PP koax. 60/100, mérőponttal</t>
  </si>
  <si>
    <t>60/100-as koax. 90°-os könyök PP, nagyobb sugárral, ( l = 6,5+11 cm)</t>
  </si>
  <si>
    <t>tisztító idom, D60/100, 90°-os könyök, PP, ( l = 6,5+11 cm)</t>
  </si>
  <si>
    <t>60/100-as koax. 45°-os könyök PP, nagyobb sugárral, ( l = 2+6,5 cm)</t>
  </si>
  <si>
    <t>tisztító idom, D60/100-as csődarab, PP, ( l = 26 cm)</t>
  </si>
  <si>
    <t>60/100-as koax. cső PP,  (95 cm a hatásos hossz)</t>
  </si>
  <si>
    <t>60/100-as koax. cső, PP,  (44,5 cm)</t>
  </si>
  <si>
    <t>füstcső-végelem vízszintes koax. 60/100-as PP, (l = 67+13 cm)</t>
  </si>
  <si>
    <t>bővítő 60/100-ról 80/125-re a függ.végelem alá, PP,  (h=9,5 cm)</t>
  </si>
  <si>
    <t>Dátum:</t>
  </si>
  <si>
    <t>A konkrét helyszínen a SZUMMA egynértékű hossz, méterben:</t>
  </si>
  <si>
    <t>egység            egyenértékű                   hossz:</t>
  </si>
  <si>
    <t>összes                             egyenértékű                            hossz:</t>
  </si>
  <si>
    <t>…</t>
  </si>
  <si>
    <t>12-35 kW közötti kazán típusa:</t>
  </si>
  <si>
    <t>Unical hivatalos füstelvezetés méretezés az összes Unical 12…35 kW közötti kondenzációs kazánhoz:</t>
  </si>
  <si>
    <t xml:space="preserve">  Megengedett egyenértékű hossz: </t>
  </si>
  <si>
    <t xml:space="preserve"> 60/100 koaxiális  és nagyrészt vízszintes füstelvezetés esetén: </t>
  </si>
  <si>
    <t xml:space="preserve"> 80/125 koaxiális  és nagyrészt vízszintes füstelvezetés esetén: </t>
  </si>
  <si>
    <t>00362755</t>
  </si>
  <si>
    <t>00362230</t>
  </si>
  <si>
    <t>bővítő 60/100-ról 80/125-re koax. PP, (h=9,5 cm)</t>
  </si>
  <si>
    <t>00361255</t>
  </si>
  <si>
    <t>00362228</t>
  </si>
  <si>
    <t>80/125-ös koax. 90°-os könyök PP, nagyobb sugárral, ( l = 10,5+10 cm)</t>
  </si>
  <si>
    <t>00362750</t>
  </si>
  <si>
    <t>80/125-ös koax. 45°-os könyök PP, nagyobb sugárral, ( l = 3,5+6 cm)</t>
  </si>
  <si>
    <t>00362231</t>
  </si>
  <si>
    <t>80/125-ös koax. cső PP, (94 cm a hatásos hossz)</t>
  </si>
  <si>
    <t>00362751</t>
  </si>
  <si>
    <t>80/125-ös koax. cső PP, (44 cm)</t>
  </si>
  <si>
    <t>00362776</t>
  </si>
  <si>
    <t>tisztító idom, D80/125-ös csődarab, PP, ( l =16 cm)</t>
  </si>
  <si>
    <t>00362777</t>
  </si>
  <si>
    <t>tisztító idom, D80/125, 90°-os könyök, PP, ( l = 8+11 cm)</t>
  </si>
  <si>
    <t>00362229</t>
  </si>
  <si>
    <t>00364599</t>
  </si>
  <si>
    <t>00363368</t>
  </si>
  <si>
    <t>00362267</t>
  </si>
  <si>
    <t>D 80-as 90°-os könyök PP, nagyobb sugárral, ( l = 6+10,5 cm)</t>
  </si>
  <si>
    <t>00362266</t>
  </si>
  <si>
    <t>D 80-as 45°-os könyök PP, nagyobb sugárral,  ( l = 3+7 cm)</t>
  </si>
  <si>
    <t>00310012</t>
  </si>
  <si>
    <t>00362261</t>
  </si>
  <si>
    <t>00362235</t>
  </si>
  <si>
    <t>D 80-as cső PP (hosszabbító), ( l = 94 cm a hatásos hossz)</t>
  </si>
  <si>
    <t>00362236</t>
  </si>
  <si>
    <t>D 80-as cső PP (hosszabbító), ( l = kb 45cm a hatásos hossz)</t>
  </si>
  <si>
    <t>00362778</t>
  </si>
  <si>
    <t>tisztító idom, D80-as csődarab, PP, ( l = 15,5 cm)</t>
  </si>
  <si>
    <t>00362779</t>
  </si>
  <si>
    <t>tisztító idom, D80, 90°-os könyök, PP, ( l = 6+11 cm)</t>
  </si>
  <si>
    <t>00362237</t>
  </si>
  <si>
    <t>méter</t>
  </si>
  <si>
    <t>induló füst-elem, mérőponttal, külön D80 levegő-csonk (h=5,5 cm) + külön D80 füstcsonk (h=5,5 cm)</t>
  </si>
  <si>
    <t>tekercsben PP flex cső D80 (86/75mm)</t>
  </si>
  <si>
    <t>1+1 csatlakozó KIT   80-as flexcső alá merev csőhöz + flexcső fölé merev csőhöz (de jó flex cső toldásához is) (és jó flex cső és kürtő fedél közé is),      a két idom együttes hatásos magassága: 8 cm</t>
  </si>
  <si>
    <t>kürtő fedél madárvédő ráccsal,  alulról D80-as merevcső csatlakozással, kémény fölött 35 x 35 cm, h= 39 cm (ez a füst kifúvási pont)</t>
  </si>
  <si>
    <t>egység</t>
  </si>
  <si>
    <t>80+80-ról átmenet 80/125 koax-ra, PP, (h=19,5 cm), (pl.: 80+80-as függőleges csőpár fölé átmenetként, hogy csak 1 db kivezetés legyen, 80/125-ös) (ez az átmeneti idom Magyrországon nagyon nagyon ritka)</t>
  </si>
  <si>
    <t>füstcső-végelem függőleges koax. PP 80/125, JEGESEDÉS-GÁTOLT,                              (l = 57+57 cm)</t>
  </si>
  <si>
    <t>kültéri levegő beszívásához D 80-as cső-végelem, vízszintes, PP, ( l = 87,5 cm)</t>
  </si>
  <si>
    <t>Unical</t>
  </si>
  <si>
    <t>A konkrét füstelvezetésnek megfelelően válassza ki a megfelelő piros keretes részt és töltse ki a benne lévő zöld cellákat:</t>
  </si>
  <si>
    <t>00367025</t>
  </si>
  <si>
    <t>00367027</t>
  </si>
  <si>
    <t>00369193</t>
  </si>
  <si>
    <r>
      <t xml:space="preserve">Figyelem! Ha 2 db 90°-os könyök közvetlen egymás után van, akkor ezek össz ellenállása a 2 könyökön túl még +1 könyöknyi lesz (tehát +1,5m)! Ha a két könyök között a távolság 0,8m, akkor ilyen + ellenállás nem keletkezik, tehát az érték maradhat zéró, de ha a táv 0m, akkor írjon 1-et. Tehát fordított arányosság van, ha a táv </t>
    </r>
    <r>
      <rPr>
        <sz val="11"/>
        <color rgb="FF0000FF"/>
        <rFont val="Calibri"/>
        <family val="2"/>
        <charset val="238"/>
        <scheme val="minor"/>
      </rPr>
      <t>0,3</t>
    </r>
    <r>
      <rPr>
        <sz val="11"/>
        <color theme="1"/>
        <rFont val="Calibri"/>
        <family val="2"/>
        <charset val="238"/>
        <scheme val="minor"/>
      </rPr>
      <t>m, akkor írjon (0,8-</t>
    </r>
    <r>
      <rPr>
        <sz val="11"/>
        <color rgb="FF0000FF"/>
        <rFont val="Calibri"/>
        <family val="2"/>
        <charset val="238"/>
        <scheme val="minor"/>
      </rPr>
      <t>0,3</t>
    </r>
    <r>
      <rPr>
        <sz val="11"/>
        <color theme="1"/>
        <rFont val="Calibri"/>
        <family val="2"/>
        <charset val="238"/>
        <scheme val="minor"/>
      </rPr>
      <t>)/0,8-at.</t>
    </r>
  </si>
  <si>
    <r>
      <t xml:space="preserve">Figyelem! Ha 2 db 90°-os könyök közvetlen egymás után van, akkor ezek össz ellenállása a 2 könyökön túl még +1 könyöknyi lesz (tehát +1m)! Ha a két könyök között a távolság 0,8m, akkor ilyen + ellenállás nem keletkezik, tehát az érték maradhat zéró, de ha a táv 0m, akkor írjon 1-et. Tehát fordított arányosság van, ha a táv </t>
    </r>
    <r>
      <rPr>
        <sz val="11"/>
        <color rgb="FF0000FF"/>
        <rFont val="Calibri"/>
        <family val="2"/>
        <charset val="238"/>
        <scheme val="minor"/>
      </rPr>
      <t>0,3</t>
    </r>
    <r>
      <rPr>
        <sz val="11"/>
        <color theme="1"/>
        <rFont val="Calibri"/>
        <family val="2"/>
        <charset val="238"/>
        <scheme val="minor"/>
      </rPr>
      <t>m, akkor írjon (0,8-</t>
    </r>
    <r>
      <rPr>
        <sz val="11"/>
        <color rgb="FF0000FF"/>
        <rFont val="Calibri"/>
        <family val="2"/>
        <charset val="238"/>
        <scheme val="minor"/>
      </rPr>
      <t>0,3</t>
    </r>
    <r>
      <rPr>
        <sz val="11"/>
        <color theme="1"/>
        <rFont val="Calibri"/>
        <family val="2"/>
        <charset val="238"/>
        <scheme val="minor"/>
      </rPr>
      <t>)/0,8-at.</t>
    </r>
  </si>
  <si>
    <r>
      <t xml:space="preserve">Figyelem! Ha 2 db 90°-os könyök közvetlen egymás után van, akkor ezek össz ellenállása a 2 könyökön túl még +fél könyöknyi lesz (tehát +1,5m)! Ha a két könyök között a távolság 0,8m, akkor ilyen + ellenállás nem keletkezik, tehát az érték maradhat zéró, de ha a táv 0m, akkor írjon 1-et. Tehát fordított arányosság van, ha a táv </t>
    </r>
    <r>
      <rPr>
        <sz val="11"/>
        <color rgb="FF0000FF"/>
        <rFont val="Calibri"/>
        <family val="2"/>
        <charset val="238"/>
        <scheme val="minor"/>
      </rPr>
      <t>0,3</t>
    </r>
    <r>
      <rPr>
        <sz val="11"/>
        <color theme="1"/>
        <rFont val="Calibri"/>
        <family val="2"/>
        <charset val="238"/>
        <scheme val="minor"/>
      </rPr>
      <t>m, akkor írjon (0,8-</t>
    </r>
    <r>
      <rPr>
        <sz val="11"/>
        <color rgb="FF0000FF"/>
        <rFont val="Calibri"/>
        <family val="2"/>
        <charset val="238"/>
        <scheme val="minor"/>
      </rPr>
      <t>0,3</t>
    </r>
    <r>
      <rPr>
        <sz val="11"/>
        <color theme="1"/>
        <rFont val="Calibri"/>
        <family val="2"/>
        <charset val="238"/>
        <scheme val="minor"/>
      </rPr>
      <t>)/0,8-at.</t>
    </r>
  </si>
  <si>
    <t>illetve 15%-os túlméretezést megengedünk, ha teljesítik a táblázat alatt meg-jelenő 2 előírást, ami csak akkor jelenik meg, ha a túlméretezés 0…15% közötti</t>
  </si>
  <si>
    <t>füstcső-végelem vízszintes koax. 80/125-ös PP ( l = 69+17 cm)</t>
  </si>
  <si>
    <t>füstcső-végelem függőleges koax. PP 80/125, JEGESEDÉS-GÁTOLT,                               (l = 57+57 cm)</t>
  </si>
  <si>
    <t>beltéri levegő beszívásához D 80-as PP rács (ez a levegő beszívási pont a kazánburkolat tetejénél)</t>
  </si>
  <si>
    <t>füstcső-végelem, jegesedés-korlátolt, függőleges koax. 80/125 PP                (57+57 cm) (jelenleg ez egy sima D80-as füstcsőnek számít csak)</t>
  </si>
  <si>
    <t>füstcső-végelem D80, PP ( 93 cm), vízszintes</t>
  </si>
  <si>
    <t>levegő beszívási pont feljebb már figyelembe lett véve a beltéri levegő beszívásához D 80-as PP rács-nál</t>
  </si>
  <si>
    <t>beltéri levegő beszívásához D 80-as PP rács</t>
  </si>
  <si>
    <t>D 80-as 90°-os könyök PP, nagyobb sugárral, ( l = 6+10,5 cm), kéménybe történő betorkollásnál a 150-es kéményen belül</t>
  </si>
  <si>
    <t>D 80-as cső PP (hosszabbító), ( l = 94 cm a hatásos hossz) (D 80-as cső halad a 150-es kéményen belül, így ez jelenleg 80/150-es csőként működik)</t>
  </si>
  <si>
    <t>Méretezés után jelölje ki a piros keretek közötti részt, majd nyomtassa pdf-be a kijelölt területet.</t>
  </si>
  <si>
    <t>Füstelvezetés méretezője:</t>
  </si>
  <si>
    <t>kamarai MMK szám vagy gázszerelői szám:</t>
  </si>
  <si>
    <t>ÉPÜLET neve és címe:</t>
  </si>
  <si>
    <t xml:space="preserve"> 80/125 koaxiális rendszer a kéményig, 150-es kéményben pedig 80-as csövek, tehát 80/150-es kémény: </t>
  </si>
  <si>
    <t>A méretezést végző nyilatkozik, hogy a levegő bevezetési oldal egyenértékű ellenállása nem több 20 méternél, és</t>
  </si>
  <si>
    <t xml:space="preserve"> 20 + 20</t>
  </si>
  <si>
    <r>
      <t xml:space="preserve"> 80+80 C típusú szétválasztott füstelvezetés esetén</t>
    </r>
    <r>
      <rPr>
        <sz val="9"/>
        <rFont val="Calibri"/>
        <family val="2"/>
        <charset val="238"/>
        <scheme val="minor"/>
      </rPr>
      <t xml:space="preserve"> (amikor a  levegő bevezetés főként vízszintes, a füstelvezetés pedig főként függőleges):</t>
    </r>
  </si>
  <si>
    <t>Mivel több kémény méretező program csak a stacioner-állandósult állapotot méretezi, amikor már a kazán is és a kémény is meleg, és sajnos nem méreteznek a hidegen indulási kedvezőtlenebb állapotokkal, így az a tapasztalatunk, hogy ez a lenti méretezés megfelelőbb eredményt ad a gyakorlat számára, mert a lenti méretezés szerint megvalósult füstelvezetések MEGFELELŐEK még a hidegen indulási kedvezőtlenebb állapotokban is. Az Unical képviselet unical.hu felelősséget vállal arra, hogy ha egy MMK tag épületgépész tervező vagy egy engedéllyel rendelkező gázszerelő helyesen tölti ki ezt a méretező táblázatot és a táblázat alatt a MEGFELEL felirat jelenik majd meg, akkor ha a levegő bevezető és füstelvezető rendszert ténylegesen is ezen méretezésnek megfelelően építik ki, akkor az Unical 44 kW alatti kondenzációs gázkazán - a füstrendszer szempontjából - GARANCIÁLISAN is megfelelően fog működni.                                                                                      Homor Miklós MMK G/07-0232, Unical képviselet vez. Homor és Lányai Kft, 8000 Székesfehérvár, Ligetsor 10.</t>
  </si>
  <si>
    <r>
      <t xml:space="preserve">Szoftver verzió </t>
    </r>
    <r>
      <rPr>
        <sz val="11"/>
        <color rgb="FF0000FF"/>
        <rFont val="Calibri"/>
        <family val="2"/>
        <charset val="238"/>
        <scheme val="minor"/>
      </rPr>
      <t>2021.08.27.</t>
    </r>
  </si>
  <si>
    <r>
      <t xml:space="preserve"> 80+80 B23 típusú szétválasztott füstelvezetés esetén</t>
    </r>
    <r>
      <rPr>
        <sz val="9"/>
        <color rgb="FF0000FF"/>
        <rFont val="Calibri"/>
        <family val="2"/>
        <charset val="238"/>
        <scheme val="minor"/>
      </rPr>
      <t xml:space="preserve"> (a levegő beszívási pont fixen a kazán tetején lévő D80 légbeszívó csonk)</t>
    </r>
    <r>
      <rPr>
        <b/>
        <sz val="14"/>
        <color rgb="FF0000FF"/>
        <rFont val="Calibri"/>
        <family val="2"/>
        <charset val="238"/>
        <scheme val="minor"/>
      </rPr>
      <t xml:space="preserve">: </t>
    </r>
  </si>
  <si>
    <r>
      <t xml:space="preserve"> 80/125 koaxiális  és nagyrészt függőleges füstelvezetés esetén:</t>
    </r>
    <r>
      <rPr>
        <sz val="9"/>
        <color rgb="FF0000FF"/>
        <rFont val="Calibri"/>
        <family val="2"/>
        <charset val="238"/>
        <scheme val="minor"/>
      </rPr>
      <t xml:space="preserve"> (kéményben régi 130-as alu gégecső és abban D80 cső is ide tartozik)</t>
    </r>
    <r>
      <rPr>
        <sz val="14"/>
        <color rgb="FF0000FF"/>
        <rFont val="Calibri"/>
        <family val="2"/>
        <charset val="238"/>
        <scheme val="minor"/>
      </rPr>
      <t xml:space="preserve"> </t>
    </r>
  </si>
  <si>
    <t>levegő beszívási pont +ellenállása</t>
  </si>
  <si>
    <t>D 80-as 90°-os könyök PP, nagyobb sugárral, ( l = 6+10,5 cm), kéménybe történő betorkollásnál a 130-as kéményen belül</t>
  </si>
  <si>
    <t>D 80-as cső PP (hosszabbító), ( l = 94 cm a hatásos hossz) (merev falú D 80-as cső halad a 130-as alu gégecső kéményen belül, így ez jelenleg 80/130-as csőként működik, de ellenállásilag 80/125-ös merev falúnak számít)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</si>
</sst>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FF0000"/>
      <name val="Arial Black"/>
      <family val="2"/>
      <charset val="238"/>
    </font>
    <font>
      <sz val="10"/>
      <color indexed="8"/>
      <name val="Times New Roman CE"/>
      <family val="1"/>
      <charset val="238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1F497D"/>
      <name val="Verdana"/>
      <family val="2"/>
      <charset val="238"/>
    </font>
    <font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rgb="FF0000FF"/>
      </top>
      <bottom style="thin">
        <color auto="1"/>
      </bottom>
      <diagonal/>
    </border>
    <border>
      <left/>
      <right/>
      <top style="medium">
        <color rgb="FF0000FF"/>
      </top>
      <bottom style="thin">
        <color auto="1"/>
      </bottom>
      <diagonal/>
    </border>
    <border>
      <left/>
      <right style="thin">
        <color auto="1"/>
      </right>
      <top style="medium">
        <color rgb="FF0000F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thin">
        <color auto="1"/>
      </right>
      <top style="thin">
        <color auto="1"/>
      </top>
      <bottom style="medium">
        <color rgb="FF0000FF"/>
      </bottom>
      <diagonal/>
    </border>
  </borders>
  <cellStyleXfs count="1">
    <xf numFmtId="0" fontId="0" fillId="0" borderId="0"/>
  </cellStyleXfs>
  <cellXfs count="106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3" borderId="0" xfId="0" applyFill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11" xfId="0" applyFont="1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3" fillId="0" borderId="0" xfId="0" applyFont="1" applyFill="1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0" fillId="0" borderId="13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4" fontId="2" fillId="0" borderId="3" xfId="0" applyNumberFormat="1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4" fontId="1" fillId="0" borderId="12" xfId="0" applyNumberFormat="1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4" fontId="0" fillId="0" borderId="16" xfId="0" applyNumberFormat="1" applyBorder="1" applyProtection="1"/>
    <xf numFmtId="0" fontId="0" fillId="0" borderId="17" xfId="0" applyBorder="1" applyProtection="1"/>
    <xf numFmtId="4" fontId="0" fillId="3" borderId="0" xfId="0" applyNumberFormat="1" applyFill="1" applyProtection="1"/>
    <xf numFmtId="4" fontId="0" fillId="0" borderId="0" xfId="0" applyNumberFormat="1" applyProtection="1"/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10" fillId="0" borderId="2" xfId="0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2" borderId="0" xfId="0" applyFont="1" applyFill="1" applyBorder="1" applyProtection="1">
      <protection locked="0"/>
    </xf>
    <xf numFmtId="14" fontId="10" fillId="2" borderId="0" xfId="0" applyNumberFormat="1" applyFont="1" applyFill="1" applyBorder="1" applyProtection="1">
      <protection locked="0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vertical="center"/>
    </xf>
    <xf numFmtId="4" fontId="0" fillId="0" borderId="19" xfId="0" applyNumberFormat="1" applyBorder="1" applyAlignment="1" applyProtection="1">
      <alignment vertical="center"/>
    </xf>
    <xf numFmtId="164" fontId="2" fillId="0" borderId="19" xfId="0" applyNumberFormat="1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49" fontId="4" fillId="0" borderId="13" xfId="0" applyNumberFormat="1" applyFont="1" applyFill="1" applyBorder="1" applyAlignment="1" applyProtection="1">
      <alignment horizontal="right" vertical="center"/>
    </xf>
    <xf numFmtId="49" fontId="9" fillId="0" borderId="13" xfId="0" applyNumberFormat="1" applyFont="1" applyFill="1" applyBorder="1" applyAlignment="1" applyProtection="1">
      <alignment horizontal="right" vertical="center"/>
    </xf>
    <xf numFmtId="0" fontId="11" fillId="0" borderId="11" xfId="0" applyFont="1" applyBorder="1" applyProtection="1"/>
    <xf numFmtId="0" fontId="0" fillId="0" borderId="0" xfId="0" applyAlignment="1" applyProtection="1">
      <alignment horizontal="right"/>
    </xf>
    <xf numFmtId="0" fontId="0" fillId="0" borderId="0" xfId="0" applyFont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vertical="center"/>
      <protection locked="0"/>
    </xf>
    <xf numFmtId="164" fontId="2" fillId="2" borderId="4" xfId="0" applyNumberFormat="1" applyFont="1" applyFill="1" applyBorder="1" applyAlignment="1" applyProtection="1">
      <alignment vertical="center"/>
      <protection locked="0"/>
    </xf>
    <xf numFmtId="164" fontId="2" fillId="0" borderId="22" xfId="0" applyNumberFormat="1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</xf>
    <xf numFmtId="4" fontId="10" fillId="0" borderId="25" xfId="0" applyNumberFormat="1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164" fontId="2" fillId="4" borderId="22" xfId="0" applyNumberFormat="1" applyFont="1" applyFill="1" applyBorder="1" applyAlignment="1" applyProtection="1">
      <alignment vertical="center"/>
      <protection locked="0"/>
    </xf>
    <xf numFmtId="164" fontId="2" fillId="4" borderId="25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1" xfId="0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0" fillId="0" borderId="25" xfId="0" applyNumberFormat="1" applyFont="1" applyBorder="1" applyAlignment="1" applyProtection="1">
      <alignment horizontal="left" vertical="center" wrapText="1"/>
    </xf>
    <xf numFmtId="0" fontId="10" fillId="0" borderId="26" xfId="0" applyNumberFormat="1" applyFont="1" applyBorder="1" applyAlignment="1" applyProtection="1">
      <alignment horizontal="left" vertical="center" wrapText="1"/>
    </xf>
    <xf numFmtId="0" fontId="10" fillId="0" borderId="27" xfId="0" applyNumberFormat="1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0" fillId="0" borderId="3" xfId="0" applyNumberFormat="1" applyBorder="1" applyAlignment="1" applyProtection="1">
      <alignment horizontal="left" vertical="center" wrapText="1"/>
    </xf>
    <xf numFmtId="0" fontId="0" fillId="0" borderId="2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10" fillId="0" borderId="3" xfId="0" applyNumberFormat="1" applyFont="1" applyBorder="1" applyAlignment="1" applyProtection="1">
      <alignment horizontal="left" vertical="center" wrapText="1"/>
    </xf>
    <xf numFmtId="0" fontId="10" fillId="0" borderId="2" xfId="0" applyNumberFormat="1" applyFont="1" applyBorder="1" applyAlignment="1" applyProtection="1">
      <alignment horizontal="left" vertical="center" wrapText="1"/>
    </xf>
    <xf numFmtId="0" fontId="10" fillId="0" borderId="1" xfId="0" applyNumberFormat="1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1"/>
  <sheetViews>
    <sheetView tabSelected="1" workbookViewId="0">
      <selection activeCell="B1" sqref="B1"/>
    </sheetView>
  </sheetViews>
  <sheetFormatPr defaultRowHeight="15" x14ac:dyDescent="0.25"/>
  <cols>
    <col min="1" max="1" width="1.7109375" customWidth="1"/>
    <col min="5" max="5" width="10.140625" bestFit="1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8" t="s">
        <v>93</v>
      </c>
    </row>
    <row r="2" spans="1:17" ht="18.75" x14ac:dyDescent="0.3">
      <c r="A2" s="3"/>
      <c r="B2" s="4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18.75" x14ac:dyDescent="0.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41"/>
    </row>
    <row r="4" spans="1:17" ht="42" customHeight="1" x14ac:dyDescent="0.25">
      <c r="A4" s="3"/>
      <c r="B4" s="102" t="s">
        <v>92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Q4" s="41"/>
    </row>
    <row r="5" spans="1:17" ht="42" customHeight="1" x14ac:dyDescent="0.25">
      <c r="A5" s="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Q5" s="41"/>
    </row>
    <row r="6" spans="1:17" ht="42" customHeight="1" x14ac:dyDescent="0.25">
      <c r="A6" s="3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7" ht="18.75" x14ac:dyDescent="0.3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15.75" thickBot="1" x14ac:dyDescent="0.3">
      <c r="A8" s="3"/>
      <c r="B8" s="5" t="s">
        <v>67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 x14ac:dyDescent="0.25">
      <c r="A9" s="3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7" ht="18.75" x14ac:dyDescent="0.3">
      <c r="A10" s="3"/>
      <c r="B10" s="9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7" x14ac:dyDescent="0.25">
      <c r="A11" s="3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7" x14ac:dyDescent="0.25">
      <c r="A12" s="3"/>
      <c r="B12" s="12" t="s">
        <v>87</v>
      </c>
      <c r="C12" s="10"/>
      <c r="D12" s="10"/>
      <c r="E12" s="45" t="s">
        <v>17</v>
      </c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7" x14ac:dyDescent="0.25">
      <c r="A13" s="3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7" ht="18.75" x14ac:dyDescent="0.4">
      <c r="A14" s="3"/>
      <c r="B14" s="12" t="s">
        <v>18</v>
      </c>
      <c r="C14" s="10"/>
      <c r="D14" s="10"/>
      <c r="E14" s="13" t="s">
        <v>66</v>
      </c>
      <c r="F14" s="45" t="s">
        <v>17</v>
      </c>
      <c r="G14" s="10"/>
      <c r="H14" s="10"/>
      <c r="I14" s="10"/>
      <c r="J14" s="10"/>
      <c r="K14" s="10"/>
      <c r="L14" s="10"/>
      <c r="M14" s="10"/>
      <c r="N14" s="10"/>
      <c r="O14" s="11"/>
    </row>
    <row r="15" spans="1:17" x14ac:dyDescent="0.25">
      <c r="A15" s="3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7" x14ac:dyDescent="0.25">
      <c r="A16" s="3"/>
      <c r="B16" s="12" t="s">
        <v>85</v>
      </c>
      <c r="C16" s="10"/>
      <c r="D16" s="10"/>
      <c r="E16" s="45" t="s">
        <v>17</v>
      </c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x14ac:dyDescent="0.25">
      <c r="A17" s="3"/>
      <c r="B17" s="12"/>
      <c r="C17" s="10"/>
      <c r="D17" s="10"/>
      <c r="E17" s="10"/>
      <c r="F17" s="15" t="s">
        <v>86</v>
      </c>
      <c r="G17" s="45" t="s">
        <v>17</v>
      </c>
      <c r="H17" s="10"/>
      <c r="I17" s="10"/>
      <c r="J17" s="10"/>
      <c r="K17" s="10"/>
      <c r="L17" s="10"/>
      <c r="M17" s="10"/>
      <c r="N17" s="10"/>
      <c r="O17" s="11"/>
    </row>
    <row r="18" spans="1:15" x14ac:dyDescent="0.25">
      <c r="A18" s="3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x14ac:dyDescent="0.25">
      <c r="A19" s="3"/>
      <c r="B19" s="12" t="s">
        <v>13</v>
      </c>
      <c r="C19" s="10"/>
      <c r="D19" s="10"/>
      <c r="E19" s="46" t="s">
        <v>17</v>
      </c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x14ac:dyDescent="0.25">
      <c r="A20" s="3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1:15" ht="18.75" x14ac:dyDescent="0.3">
      <c r="A21" s="3"/>
      <c r="B21" s="57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ht="18.75" x14ac:dyDescent="0.3">
      <c r="A22" s="3"/>
      <c r="B22" s="12" t="s">
        <v>20</v>
      </c>
      <c r="C22" s="10"/>
      <c r="D22" s="10"/>
      <c r="E22" s="10"/>
      <c r="F22" s="14">
        <v>5.5</v>
      </c>
      <c r="G22" s="10" t="s">
        <v>57</v>
      </c>
      <c r="H22" s="99" t="s">
        <v>74</v>
      </c>
      <c r="I22" s="79"/>
      <c r="J22" s="79"/>
      <c r="K22" s="79"/>
      <c r="L22" s="79"/>
      <c r="M22" s="79"/>
      <c r="N22" s="79"/>
      <c r="O22" s="100"/>
    </row>
    <row r="23" spans="1:15" ht="18.75" x14ac:dyDescent="0.3">
      <c r="A23" s="3"/>
      <c r="B23" s="12"/>
      <c r="C23" s="10"/>
      <c r="D23" s="10"/>
      <c r="E23" s="10"/>
      <c r="F23" s="14"/>
      <c r="G23" s="10"/>
      <c r="H23" s="79"/>
      <c r="I23" s="79"/>
      <c r="J23" s="79"/>
      <c r="K23" s="79"/>
      <c r="L23" s="79"/>
      <c r="M23" s="79"/>
      <c r="N23" s="79"/>
      <c r="O23" s="100"/>
    </row>
    <row r="24" spans="1:15" x14ac:dyDescent="0.25">
      <c r="A24" s="3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5"/>
      <c r="O24" s="11"/>
    </row>
    <row r="25" spans="1:15" ht="45" customHeight="1" x14ac:dyDescent="0.25">
      <c r="A25" s="3"/>
      <c r="B25" s="16"/>
      <c r="C25" s="17"/>
      <c r="D25" s="17"/>
      <c r="E25" s="17"/>
      <c r="F25" s="17"/>
      <c r="G25" s="17"/>
      <c r="H25" s="17"/>
      <c r="I25" s="17"/>
      <c r="J25" s="18"/>
      <c r="K25" s="17"/>
      <c r="L25" s="76" t="s">
        <v>15</v>
      </c>
      <c r="M25" s="89"/>
      <c r="N25" s="76" t="s">
        <v>16</v>
      </c>
      <c r="O25" s="77"/>
    </row>
    <row r="26" spans="1:15" x14ac:dyDescent="0.25">
      <c r="A26" s="3"/>
      <c r="B26" s="19">
        <v>362755</v>
      </c>
      <c r="C26" s="20" t="s">
        <v>2</v>
      </c>
      <c r="D26" s="20"/>
      <c r="E26" s="20"/>
      <c r="F26" s="20"/>
      <c r="G26" s="20"/>
      <c r="H26" s="20"/>
      <c r="I26" s="20"/>
      <c r="J26" s="21">
        <f>IF(J27=1,0,1)</f>
        <v>1</v>
      </c>
      <c r="K26" s="20" t="s">
        <v>3</v>
      </c>
      <c r="L26" s="22">
        <v>0.5</v>
      </c>
      <c r="M26" s="23" t="s">
        <v>0</v>
      </c>
      <c r="N26" s="22">
        <f t="shared" ref="N26:N34" si="0">J26*L26</f>
        <v>0.5</v>
      </c>
      <c r="O26" s="24" t="s">
        <v>0</v>
      </c>
    </row>
    <row r="27" spans="1:15" ht="32.25" customHeight="1" x14ac:dyDescent="0.25">
      <c r="A27" s="3"/>
      <c r="B27" s="19">
        <v>364065</v>
      </c>
      <c r="C27" s="72" t="s">
        <v>4</v>
      </c>
      <c r="D27" s="72"/>
      <c r="E27" s="72"/>
      <c r="F27" s="72"/>
      <c r="G27" s="72"/>
      <c r="H27" s="72"/>
      <c r="I27" s="20"/>
      <c r="J27" s="60"/>
      <c r="K27" s="20" t="s">
        <v>3</v>
      </c>
      <c r="L27" s="22">
        <v>1.5</v>
      </c>
      <c r="M27" s="23" t="s">
        <v>0</v>
      </c>
      <c r="N27" s="22">
        <f t="shared" si="0"/>
        <v>0</v>
      </c>
      <c r="O27" s="24" t="s">
        <v>0</v>
      </c>
    </row>
    <row r="28" spans="1:15" x14ac:dyDescent="0.25">
      <c r="A28" s="3"/>
      <c r="B28" s="19">
        <v>362223</v>
      </c>
      <c r="C28" s="20" t="s">
        <v>5</v>
      </c>
      <c r="D28" s="20"/>
      <c r="E28" s="20"/>
      <c r="F28" s="20"/>
      <c r="G28" s="20"/>
      <c r="H28" s="20"/>
      <c r="I28" s="20"/>
      <c r="J28" s="40"/>
      <c r="K28" s="20" t="s">
        <v>3</v>
      </c>
      <c r="L28" s="22">
        <v>1.5</v>
      </c>
      <c r="M28" s="23" t="s">
        <v>0</v>
      </c>
      <c r="N28" s="22">
        <f t="shared" si="0"/>
        <v>0</v>
      </c>
      <c r="O28" s="24" t="s">
        <v>0</v>
      </c>
    </row>
    <row r="29" spans="1:15" x14ac:dyDescent="0.25">
      <c r="A29" s="3"/>
      <c r="B29" s="19">
        <v>362775</v>
      </c>
      <c r="C29" s="20" t="s">
        <v>6</v>
      </c>
      <c r="D29" s="20"/>
      <c r="E29" s="20"/>
      <c r="F29" s="20"/>
      <c r="G29" s="20"/>
      <c r="H29" s="20"/>
      <c r="I29" s="20"/>
      <c r="J29" s="40"/>
      <c r="K29" s="20" t="s">
        <v>3</v>
      </c>
      <c r="L29" s="22">
        <v>1.5</v>
      </c>
      <c r="M29" s="23" t="s">
        <v>0</v>
      </c>
      <c r="N29" s="22">
        <f t="shared" si="0"/>
        <v>0</v>
      </c>
      <c r="O29" s="24" t="s">
        <v>0</v>
      </c>
    </row>
    <row r="30" spans="1:15" ht="77.25" customHeight="1" x14ac:dyDescent="0.25">
      <c r="A30" s="3"/>
      <c r="B30" s="19"/>
      <c r="C30" s="72" t="s">
        <v>71</v>
      </c>
      <c r="D30" s="72"/>
      <c r="E30" s="72"/>
      <c r="F30" s="72"/>
      <c r="G30" s="72"/>
      <c r="H30" s="72"/>
      <c r="I30" s="72"/>
      <c r="J30" s="40">
        <f>IF(J27+J28+J29&gt;1.9,0.5,0)</f>
        <v>0</v>
      </c>
      <c r="K30" s="20" t="s">
        <v>62</v>
      </c>
      <c r="L30" s="22">
        <v>1.5</v>
      </c>
      <c r="M30" s="23" t="s">
        <v>0</v>
      </c>
      <c r="N30" s="22">
        <f t="shared" si="0"/>
        <v>0</v>
      </c>
      <c r="O30" s="24" t="s">
        <v>0</v>
      </c>
    </row>
    <row r="31" spans="1:15" x14ac:dyDescent="0.25">
      <c r="A31" s="3"/>
      <c r="B31" s="19">
        <v>362819</v>
      </c>
      <c r="C31" s="20" t="s">
        <v>7</v>
      </c>
      <c r="D31" s="20"/>
      <c r="E31" s="20"/>
      <c r="F31" s="20"/>
      <c r="G31" s="20"/>
      <c r="H31" s="20"/>
      <c r="I31" s="20"/>
      <c r="J31" s="40"/>
      <c r="K31" s="20" t="s">
        <v>3</v>
      </c>
      <c r="L31" s="22">
        <v>0.75</v>
      </c>
      <c r="M31" s="23" t="s">
        <v>0</v>
      </c>
      <c r="N31" s="22">
        <f t="shared" si="0"/>
        <v>0</v>
      </c>
      <c r="O31" s="24" t="s">
        <v>0</v>
      </c>
    </row>
    <row r="32" spans="1:15" x14ac:dyDescent="0.25">
      <c r="A32" s="3"/>
      <c r="B32" s="19">
        <v>362774</v>
      </c>
      <c r="C32" s="20" t="s">
        <v>8</v>
      </c>
      <c r="D32" s="20"/>
      <c r="E32" s="20"/>
      <c r="F32" s="20"/>
      <c r="G32" s="20"/>
      <c r="H32" s="20"/>
      <c r="I32" s="20"/>
      <c r="J32" s="40"/>
      <c r="K32" s="20" t="s">
        <v>3</v>
      </c>
      <c r="L32" s="22">
        <v>0.26</v>
      </c>
      <c r="M32" s="23" t="s">
        <v>0</v>
      </c>
      <c r="N32" s="22">
        <f t="shared" si="0"/>
        <v>0</v>
      </c>
      <c r="O32" s="24" t="s">
        <v>0</v>
      </c>
    </row>
    <row r="33" spans="1:16" x14ac:dyDescent="0.25">
      <c r="A33" s="3"/>
      <c r="B33" s="19">
        <v>362225</v>
      </c>
      <c r="C33" s="20" t="s">
        <v>9</v>
      </c>
      <c r="D33" s="20"/>
      <c r="E33" s="20"/>
      <c r="F33" s="20"/>
      <c r="G33" s="20"/>
      <c r="H33" s="20"/>
      <c r="I33" s="20"/>
      <c r="J33" s="40"/>
      <c r="K33" s="20" t="s">
        <v>3</v>
      </c>
      <c r="L33" s="22">
        <v>0.95</v>
      </c>
      <c r="M33" s="23" t="s">
        <v>0</v>
      </c>
      <c r="N33" s="22">
        <f t="shared" si="0"/>
        <v>0</v>
      </c>
      <c r="O33" s="24" t="s">
        <v>0</v>
      </c>
    </row>
    <row r="34" spans="1:16" x14ac:dyDescent="0.25">
      <c r="A34" s="3"/>
      <c r="B34" s="19">
        <v>362226</v>
      </c>
      <c r="C34" s="20" t="s">
        <v>10</v>
      </c>
      <c r="D34" s="20"/>
      <c r="E34" s="20"/>
      <c r="F34" s="20"/>
      <c r="G34" s="20"/>
      <c r="H34" s="20"/>
      <c r="I34" s="20"/>
      <c r="J34" s="40"/>
      <c r="K34" s="20" t="s">
        <v>3</v>
      </c>
      <c r="L34" s="22">
        <v>0.45</v>
      </c>
      <c r="M34" s="23" t="s">
        <v>0</v>
      </c>
      <c r="N34" s="22">
        <f t="shared" si="0"/>
        <v>0</v>
      </c>
      <c r="O34" s="24" t="s">
        <v>0</v>
      </c>
    </row>
    <row r="35" spans="1:16" x14ac:dyDescent="0.25">
      <c r="A35" s="3"/>
      <c r="B35" s="19">
        <v>362224</v>
      </c>
      <c r="C35" s="20" t="s">
        <v>11</v>
      </c>
      <c r="D35" s="20"/>
      <c r="E35" s="20"/>
      <c r="F35" s="20"/>
      <c r="G35" s="20"/>
      <c r="H35" s="20"/>
      <c r="I35" s="20"/>
      <c r="J35" s="60"/>
      <c r="K35" s="20" t="s">
        <v>3</v>
      </c>
      <c r="L35" s="22">
        <v>0.8</v>
      </c>
      <c r="M35" s="23" t="s">
        <v>0</v>
      </c>
      <c r="N35" s="22">
        <f t="shared" ref="N35:N38" si="1">J35*L35</f>
        <v>0</v>
      </c>
      <c r="O35" s="24" t="s">
        <v>0</v>
      </c>
    </row>
    <row r="36" spans="1:16" x14ac:dyDescent="0.25">
      <c r="A36" s="3"/>
      <c r="B36" s="19">
        <v>362230</v>
      </c>
      <c r="C36" s="20" t="s">
        <v>12</v>
      </c>
      <c r="D36" s="20"/>
      <c r="E36" s="20"/>
      <c r="F36" s="20"/>
      <c r="G36" s="20"/>
      <c r="H36" s="20"/>
      <c r="I36" s="20"/>
      <c r="J36" s="21">
        <f>J37</f>
        <v>0</v>
      </c>
      <c r="K36" s="20" t="s">
        <v>3</v>
      </c>
      <c r="L36" s="22">
        <v>0.5</v>
      </c>
      <c r="M36" s="23" t="s">
        <v>0</v>
      </c>
      <c r="N36" s="22">
        <f t="shared" si="1"/>
        <v>0</v>
      </c>
      <c r="O36" s="24" t="s">
        <v>0</v>
      </c>
    </row>
    <row r="37" spans="1:16" ht="31.5" customHeight="1" x14ac:dyDescent="0.25">
      <c r="A37" s="3"/>
      <c r="B37" s="19">
        <v>364599</v>
      </c>
      <c r="C37" s="72" t="s">
        <v>64</v>
      </c>
      <c r="D37" s="72"/>
      <c r="E37" s="72"/>
      <c r="F37" s="72"/>
      <c r="G37" s="72"/>
      <c r="H37" s="72"/>
      <c r="I37" s="72"/>
      <c r="J37" s="60"/>
      <c r="K37" s="20" t="s">
        <v>3</v>
      </c>
      <c r="L37" s="22">
        <v>0.8</v>
      </c>
      <c r="M37" s="23" t="s">
        <v>0</v>
      </c>
      <c r="N37" s="22">
        <f t="shared" si="1"/>
        <v>0</v>
      </c>
      <c r="O37" s="24" t="s">
        <v>0</v>
      </c>
    </row>
    <row r="38" spans="1:16" x14ac:dyDescent="0.25">
      <c r="A38" s="3"/>
      <c r="B38" s="19"/>
      <c r="C38" s="81" t="s">
        <v>96</v>
      </c>
      <c r="D38" s="72"/>
      <c r="E38" s="72"/>
      <c r="F38" s="72"/>
      <c r="G38" s="72"/>
      <c r="H38" s="72"/>
      <c r="I38" s="82"/>
      <c r="J38" s="21">
        <v>1</v>
      </c>
      <c r="K38" s="20" t="s">
        <v>3</v>
      </c>
      <c r="L38" s="22">
        <v>0.5</v>
      </c>
      <c r="M38" s="23" t="s">
        <v>0</v>
      </c>
      <c r="N38" s="22">
        <f t="shared" si="1"/>
        <v>0.5</v>
      </c>
      <c r="O38" s="24" t="s">
        <v>0</v>
      </c>
    </row>
    <row r="39" spans="1:16" ht="18.75" x14ac:dyDescent="0.25">
      <c r="A39" s="3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 t="s">
        <v>14</v>
      </c>
      <c r="O39" s="50">
        <f>SUM(N26:N38)</f>
        <v>1</v>
      </c>
    </row>
    <row r="40" spans="1:16" ht="18.75" x14ac:dyDescent="0.3">
      <c r="A40" s="3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5"/>
      <c r="O40" s="25"/>
    </row>
    <row r="41" spans="1:16" x14ac:dyDescent="0.25">
      <c r="A41" s="3"/>
      <c r="B41" s="78" t="str">
        <f>IF(O39&lt;=F22,"Mivel a SZUMMA egynértékű hossz kisebb mint a legfeljebb MEGENGEDETT egyenértékű hossz, így a méretezett füstelvezetés MEGFELEL!",IF(O39&lt;=F22*1.15,"Ha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1"/>
      <c r="P41" s="1"/>
    </row>
    <row r="42" spans="1:16" x14ac:dyDescent="0.25">
      <c r="A42" s="3"/>
      <c r="B42" s="80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1"/>
      <c r="P42" s="1"/>
    </row>
    <row r="43" spans="1:16" ht="15.75" thickBot="1" x14ac:dyDescent="0.3">
      <c r="A43" s="3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9"/>
      <c r="P43" s="1"/>
    </row>
    <row r="44" spans="1:16" x14ac:dyDescent="0.25">
      <c r="A44" s="3"/>
      <c r="B44" s="5" t="s">
        <v>84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0"/>
      <c r="O44" s="5"/>
      <c r="P44" s="1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1"/>
      <c r="O45" s="3"/>
      <c r="P45" s="1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1"/>
      <c r="O46" s="3"/>
      <c r="P46" s="1"/>
    </row>
    <row r="47" spans="1:16" ht="15.75" thickBot="1" x14ac:dyDescent="0.3">
      <c r="A47" s="3"/>
      <c r="B47" s="5" t="s">
        <v>67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"/>
    </row>
    <row r="48" spans="1:16" x14ac:dyDescent="0.25">
      <c r="A48" s="3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1"/>
    </row>
    <row r="49" spans="1:16" ht="18.75" x14ac:dyDescent="0.3">
      <c r="A49" s="3"/>
      <c r="B49" s="9" t="s">
        <v>19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"/>
    </row>
    <row r="50" spans="1:16" x14ac:dyDescent="0.25">
      <c r="A50" s="3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"/>
    </row>
    <row r="51" spans="1:16" x14ac:dyDescent="0.25">
      <c r="A51" s="3"/>
      <c r="B51" s="12" t="s">
        <v>87</v>
      </c>
      <c r="C51" s="10"/>
      <c r="D51" s="10"/>
      <c r="E51" s="45" t="s">
        <v>17</v>
      </c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"/>
    </row>
    <row r="52" spans="1:16" x14ac:dyDescent="0.25">
      <c r="A52" s="3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"/>
    </row>
    <row r="53" spans="1:16" ht="18.75" x14ac:dyDescent="0.4">
      <c r="A53" s="3"/>
      <c r="B53" s="12" t="s">
        <v>18</v>
      </c>
      <c r="C53" s="10"/>
      <c r="D53" s="10"/>
      <c r="E53" s="13" t="s">
        <v>66</v>
      </c>
      <c r="F53" s="45" t="s">
        <v>17</v>
      </c>
      <c r="G53" s="10"/>
      <c r="H53" s="10"/>
      <c r="I53" s="10"/>
      <c r="J53" s="10"/>
      <c r="K53" s="10"/>
      <c r="L53" s="10"/>
      <c r="M53" s="10"/>
      <c r="N53" s="10"/>
      <c r="O53" s="11"/>
      <c r="P53" s="1"/>
    </row>
    <row r="54" spans="1:16" x14ac:dyDescent="0.25">
      <c r="A54" s="3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"/>
    </row>
    <row r="55" spans="1:16" x14ac:dyDescent="0.25">
      <c r="A55" s="3"/>
      <c r="B55" s="12" t="s">
        <v>85</v>
      </c>
      <c r="C55" s="10"/>
      <c r="D55" s="10"/>
      <c r="E55" s="45" t="s">
        <v>17</v>
      </c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"/>
    </row>
    <row r="56" spans="1:16" x14ac:dyDescent="0.25">
      <c r="A56" s="3"/>
      <c r="B56" s="12"/>
      <c r="C56" s="10"/>
      <c r="D56" s="10"/>
      <c r="E56" s="10"/>
      <c r="F56" s="15" t="s">
        <v>86</v>
      </c>
      <c r="G56" s="45" t="s">
        <v>17</v>
      </c>
      <c r="H56" s="10"/>
      <c r="I56" s="10"/>
      <c r="J56" s="10"/>
      <c r="K56" s="10"/>
      <c r="L56" s="10"/>
      <c r="M56" s="10"/>
      <c r="N56" s="10"/>
      <c r="O56" s="11"/>
      <c r="P56" s="1"/>
    </row>
    <row r="57" spans="1:16" x14ac:dyDescent="0.25">
      <c r="A57" s="3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"/>
    </row>
    <row r="58" spans="1:16" x14ac:dyDescent="0.25">
      <c r="A58" s="3"/>
      <c r="B58" s="12" t="s">
        <v>13</v>
      </c>
      <c r="C58" s="10"/>
      <c r="D58" s="10"/>
      <c r="E58" s="46" t="s">
        <v>17</v>
      </c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"/>
    </row>
    <row r="59" spans="1:16" x14ac:dyDescent="0.25">
      <c r="A59" s="3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"/>
    </row>
    <row r="60" spans="1:16" ht="18.75" x14ac:dyDescent="0.3">
      <c r="A60" s="3"/>
      <c r="B60" s="57" t="s">
        <v>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"/>
    </row>
    <row r="61" spans="1:16" ht="18.75" x14ac:dyDescent="0.3">
      <c r="A61" s="3"/>
      <c r="B61" s="12" t="s">
        <v>20</v>
      </c>
      <c r="C61" s="10"/>
      <c r="D61" s="10"/>
      <c r="E61" s="10"/>
      <c r="F61" s="14">
        <v>7</v>
      </c>
      <c r="G61" s="10" t="s">
        <v>57</v>
      </c>
      <c r="H61" s="99" t="s">
        <v>74</v>
      </c>
      <c r="I61" s="79"/>
      <c r="J61" s="79"/>
      <c r="K61" s="79"/>
      <c r="L61" s="79"/>
      <c r="M61" s="79"/>
      <c r="N61" s="79"/>
      <c r="O61" s="100"/>
    </row>
    <row r="62" spans="1:16" ht="18.75" x14ac:dyDescent="0.3">
      <c r="A62" s="3"/>
      <c r="B62" s="12"/>
      <c r="C62" s="10"/>
      <c r="D62" s="10"/>
      <c r="E62" s="10"/>
      <c r="F62" s="14"/>
      <c r="G62" s="10"/>
      <c r="H62" s="79"/>
      <c r="I62" s="79"/>
      <c r="J62" s="79"/>
      <c r="K62" s="79"/>
      <c r="L62" s="79"/>
      <c r="M62" s="79"/>
      <c r="N62" s="79"/>
      <c r="O62" s="100"/>
    </row>
    <row r="63" spans="1:16" x14ac:dyDescent="0.25">
      <c r="A63" s="3"/>
      <c r="B63" s="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5"/>
      <c r="O63" s="11"/>
    </row>
    <row r="64" spans="1:16" ht="43.5" customHeight="1" x14ac:dyDescent="0.25">
      <c r="A64" s="3"/>
      <c r="B64" s="16"/>
      <c r="C64" s="17"/>
      <c r="D64" s="17"/>
      <c r="E64" s="17"/>
      <c r="F64" s="17"/>
      <c r="G64" s="17"/>
      <c r="H64" s="17"/>
      <c r="I64" s="17"/>
      <c r="J64" s="18"/>
      <c r="K64" s="17"/>
      <c r="L64" s="76" t="s">
        <v>15</v>
      </c>
      <c r="M64" s="89"/>
      <c r="N64" s="76" t="s">
        <v>16</v>
      </c>
      <c r="O64" s="77"/>
    </row>
    <row r="65" spans="1:15" x14ac:dyDescent="0.25">
      <c r="A65" s="3"/>
      <c r="B65" s="19">
        <v>362755</v>
      </c>
      <c r="C65" s="20" t="s">
        <v>2</v>
      </c>
      <c r="D65" s="20"/>
      <c r="E65" s="20"/>
      <c r="F65" s="20"/>
      <c r="G65" s="20"/>
      <c r="H65" s="20"/>
      <c r="I65" s="20"/>
      <c r="J65" s="21">
        <f>IF(J66=1,0,1)</f>
        <v>1</v>
      </c>
      <c r="K65" s="20" t="s">
        <v>3</v>
      </c>
      <c r="L65" s="22">
        <v>0.5</v>
      </c>
      <c r="M65" s="23" t="s">
        <v>0</v>
      </c>
      <c r="N65" s="22">
        <f t="shared" ref="N65:N77" si="2">J65*L65</f>
        <v>0.5</v>
      </c>
      <c r="O65" s="24" t="s">
        <v>0</v>
      </c>
    </row>
    <row r="66" spans="1:15" ht="31.5" customHeight="1" x14ac:dyDescent="0.25">
      <c r="A66" s="3"/>
      <c r="B66" s="19">
        <v>364065</v>
      </c>
      <c r="C66" s="72" t="s">
        <v>4</v>
      </c>
      <c r="D66" s="72"/>
      <c r="E66" s="72"/>
      <c r="F66" s="72"/>
      <c r="G66" s="72"/>
      <c r="H66" s="72"/>
      <c r="I66" s="20"/>
      <c r="J66" s="60"/>
      <c r="K66" s="20" t="s">
        <v>3</v>
      </c>
      <c r="L66" s="22">
        <v>1.5</v>
      </c>
      <c r="M66" s="23" t="s">
        <v>0</v>
      </c>
      <c r="N66" s="22">
        <f t="shared" si="2"/>
        <v>0</v>
      </c>
      <c r="O66" s="24" t="s">
        <v>0</v>
      </c>
    </row>
    <row r="67" spans="1:15" x14ac:dyDescent="0.25">
      <c r="A67" s="3"/>
      <c r="B67" s="19">
        <v>362223</v>
      </c>
      <c r="C67" s="20" t="s">
        <v>5</v>
      </c>
      <c r="D67" s="20"/>
      <c r="E67" s="20"/>
      <c r="F67" s="20"/>
      <c r="G67" s="20"/>
      <c r="H67" s="20"/>
      <c r="I67" s="20"/>
      <c r="J67" s="40"/>
      <c r="K67" s="20" t="s">
        <v>3</v>
      </c>
      <c r="L67" s="22">
        <v>1.5</v>
      </c>
      <c r="M67" s="23" t="s">
        <v>0</v>
      </c>
      <c r="N67" s="22">
        <f t="shared" si="2"/>
        <v>0</v>
      </c>
      <c r="O67" s="24" t="s">
        <v>0</v>
      </c>
    </row>
    <row r="68" spans="1:15" x14ac:dyDescent="0.25">
      <c r="A68" s="3"/>
      <c r="B68" s="19">
        <v>362775</v>
      </c>
      <c r="C68" s="20" t="s">
        <v>6</v>
      </c>
      <c r="D68" s="20"/>
      <c r="E68" s="20"/>
      <c r="F68" s="20"/>
      <c r="G68" s="20"/>
      <c r="H68" s="20"/>
      <c r="I68" s="20"/>
      <c r="J68" s="40"/>
      <c r="K68" s="20" t="s">
        <v>3</v>
      </c>
      <c r="L68" s="22">
        <v>1.5</v>
      </c>
      <c r="M68" s="23" t="s">
        <v>0</v>
      </c>
      <c r="N68" s="22">
        <f t="shared" si="2"/>
        <v>0</v>
      </c>
      <c r="O68" s="24" t="s">
        <v>0</v>
      </c>
    </row>
    <row r="69" spans="1:15" ht="76.5" customHeight="1" x14ac:dyDescent="0.25">
      <c r="A69" s="3"/>
      <c r="B69" s="19"/>
      <c r="C69" s="72" t="s">
        <v>71</v>
      </c>
      <c r="D69" s="72"/>
      <c r="E69" s="72"/>
      <c r="F69" s="72"/>
      <c r="G69" s="72"/>
      <c r="H69" s="72"/>
      <c r="I69" s="72"/>
      <c r="J69" s="40">
        <f>IF(J66+J67+J68&gt;1.9,0.5,0)</f>
        <v>0</v>
      </c>
      <c r="K69" s="20" t="s">
        <v>62</v>
      </c>
      <c r="L69" s="22">
        <v>1.5</v>
      </c>
      <c r="M69" s="23" t="s">
        <v>0</v>
      </c>
      <c r="N69" s="22">
        <f t="shared" si="2"/>
        <v>0</v>
      </c>
      <c r="O69" s="24" t="s">
        <v>0</v>
      </c>
    </row>
    <row r="70" spans="1:15" x14ac:dyDescent="0.25">
      <c r="A70" s="3"/>
      <c r="B70" s="19">
        <v>362819</v>
      </c>
      <c r="C70" s="20" t="s">
        <v>7</v>
      </c>
      <c r="D70" s="20"/>
      <c r="E70" s="20"/>
      <c r="F70" s="20"/>
      <c r="G70" s="20"/>
      <c r="H70" s="20"/>
      <c r="I70" s="20"/>
      <c r="J70" s="40"/>
      <c r="K70" s="20" t="s">
        <v>3</v>
      </c>
      <c r="L70" s="22">
        <v>0.75</v>
      </c>
      <c r="M70" s="23" t="s">
        <v>0</v>
      </c>
      <c r="N70" s="22">
        <f t="shared" si="2"/>
        <v>0</v>
      </c>
      <c r="O70" s="24" t="s">
        <v>0</v>
      </c>
    </row>
    <row r="71" spans="1:15" x14ac:dyDescent="0.25">
      <c r="A71" s="3"/>
      <c r="B71" s="19">
        <v>362774</v>
      </c>
      <c r="C71" s="20" t="s">
        <v>8</v>
      </c>
      <c r="D71" s="20"/>
      <c r="E71" s="20"/>
      <c r="F71" s="20"/>
      <c r="G71" s="20"/>
      <c r="H71" s="20"/>
      <c r="I71" s="20"/>
      <c r="J71" s="40"/>
      <c r="K71" s="20" t="s">
        <v>3</v>
      </c>
      <c r="L71" s="22">
        <v>0.26</v>
      </c>
      <c r="M71" s="23" t="s">
        <v>0</v>
      </c>
      <c r="N71" s="22">
        <f t="shared" si="2"/>
        <v>0</v>
      </c>
      <c r="O71" s="24" t="s">
        <v>0</v>
      </c>
    </row>
    <row r="72" spans="1:15" x14ac:dyDescent="0.25">
      <c r="A72" s="3"/>
      <c r="B72" s="19">
        <v>362225</v>
      </c>
      <c r="C72" s="20" t="s">
        <v>9</v>
      </c>
      <c r="D72" s="20"/>
      <c r="E72" s="20"/>
      <c r="F72" s="20"/>
      <c r="G72" s="20"/>
      <c r="H72" s="20"/>
      <c r="I72" s="20"/>
      <c r="J72" s="40"/>
      <c r="K72" s="20" t="s">
        <v>3</v>
      </c>
      <c r="L72" s="22">
        <v>0.95</v>
      </c>
      <c r="M72" s="23" t="s">
        <v>0</v>
      </c>
      <c r="N72" s="22">
        <f t="shared" si="2"/>
        <v>0</v>
      </c>
      <c r="O72" s="24" t="s">
        <v>0</v>
      </c>
    </row>
    <row r="73" spans="1:15" x14ac:dyDescent="0.25">
      <c r="A73" s="3"/>
      <c r="B73" s="19">
        <v>362226</v>
      </c>
      <c r="C73" s="20" t="s">
        <v>10</v>
      </c>
      <c r="D73" s="20"/>
      <c r="E73" s="20"/>
      <c r="F73" s="20"/>
      <c r="G73" s="20"/>
      <c r="H73" s="20"/>
      <c r="I73" s="20"/>
      <c r="J73" s="40"/>
      <c r="K73" s="20" t="s">
        <v>3</v>
      </c>
      <c r="L73" s="22">
        <v>0.45</v>
      </c>
      <c r="M73" s="23" t="s">
        <v>0</v>
      </c>
      <c r="N73" s="22">
        <f t="shared" si="2"/>
        <v>0</v>
      </c>
      <c r="O73" s="24" t="s">
        <v>0</v>
      </c>
    </row>
    <row r="74" spans="1:15" x14ac:dyDescent="0.25">
      <c r="A74" s="3"/>
      <c r="B74" s="19">
        <v>362224</v>
      </c>
      <c r="C74" s="20" t="s">
        <v>11</v>
      </c>
      <c r="D74" s="20"/>
      <c r="E74" s="20"/>
      <c r="F74" s="20"/>
      <c r="G74" s="20"/>
      <c r="H74" s="20"/>
      <c r="I74" s="20"/>
      <c r="J74" s="60"/>
      <c r="K74" s="20" t="s">
        <v>3</v>
      </c>
      <c r="L74" s="22">
        <v>0.8</v>
      </c>
      <c r="M74" s="23" t="s">
        <v>0</v>
      </c>
      <c r="N74" s="22">
        <f t="shared" si="2"/>
        <v>0</v>
      </c>
      <c r="O74" s="24" t="s">
        <v>0</v>
      </c>
    </row>
    <row r="75" spans="1:15" x14ac:dyDescent="0.25">
      <c r="A75" s="3"/>
      <c r="B75" s="19">
        <v>362230</v>
      </c>
      <c r="C75" s="20" t="s">
        <v>12</v>
      </c>
      <c r="D75" s="20"/>
      <c r="E75" s="20"/>
      <c r="F75" s="20"/>
      <c r="G75" s="20"/>
      <c r="H75" s="20"/>
      <c r="I75" s="20"/>
      <c r="J75" s="21">
        <f>J76</f>
        <v>0</v>
      </c>
      <c r="K75" s="20" t="s">
        <v>3</v>
      </c>
      <c r="L75" s="22">
        <v>0.5</v>
      </c>
      <c r="M75" s="23" t="s">
        <v>0</v>
      </c>
      <c r="N75" s="22">
        <f t="shared" si="2"/>
        <v>0</v>
      </c>
      <c r="O75" s="24" t="s">
        <v>0</v>
      </c>
    </row>
    <row r="76" spans="1:15" ht="32.25" customHeight="1" x14ac:dyDescent="0.25">
      <c r="A76" s="3"/>
      <c r="B76" s="19">
        <v>364599</v>
      </c>
      <c r="C76" s="72" t="s">
        <v>64</v>
      </c>
      <c r="D76" s="72"/>
      <c r="E76" s="72"/>
      <c r="F76" s="72"/>
      <c r="G76" s="72"/>
      <c r="H76" s="72"/>
      <c r="I76" s="72"/>
      <c r="J76" s="60"/>
      <c r="K76" s="20" t="s">
        <v>3</v>
      </c>
      <c r="L76" s="22">
        <v>0.8</v>
      </c>
      <c r="M76" s="23" t="s">
        <v>0</v>
      </c>
      <c r="N76" s="22">
        <f t="shared" si="2"/>
        <v>0</v>
      </c>
      <c r="O76" s="24" t="s">
        <v>0</v>
      </c>
    </row>
    <row r="77" spans="1:15" x14ac:dyDescent="0.25">
      <c r="A77" s="3"/>
      <c r="B77" s="19"/>
      <c r="C77" s="81" t="s">
        <v>96</v>
      </c>
      <c r="D77" s="72"/>
      <c r="E77" s="72"/>
      <c r="F77" s="72"/>
      <c r="G77" s="72"/>
      <c r="H77" s="72"/>
      <c r="I77" s="82"/>
      <c r="J77" s="21">
        <v>1</v>
      </c>
      <c r="K77" s="20" t="s">
        <v>3</v>
      </c>
      <c r="L77" s="22">
        <v>0.5</v>
      </c>
      <c r="M77" s="23" t="s">
        <v>0</v>
      </c>
      <c r="N77" s="22">
        <f t="shared" si="2"/>
        <v>0.5</v>
      </c>
      <c r="O77" s="24" t="s">
        <v>0</v>
      </c>
    </row>
    <row r="78" spans="1:15" ht="18.75" x14ac:dyDescent="0.25">
      <c r="A78" s="3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 t="s">
        <v>14</v>
      </c>
      <c r="O78" s="50">
        <f>SUM(N65:N77)</f>
        <v>1</v>
      </c>
    </row>
    <row r="79" spans="1:15" ht="18.75" x14ac:dyDescent="0.3">
      <c r="A79" s="3"/>
      <c r="B79" s="1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5"/>
      <c r="O79" s="25"/>
    </row>
    <row r="80" spans="1:15" x14ac:dyDescent="0.25">
      <c r="A80" s="3"/>
      <c r="B80" s="78" t="str">
        <f>IF(O78&lt;=F61,"Mivel a SZUMMA egynértékű hossz kisebb mint a legfeljebb MEGENGEDETT egyenértékű hossz, így a méretezett füstelvezetés MEGFELEL!",IF(O78&lt;=F61*1.15,"Ha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1"/>
    </row>
    <row r="81" spans="1:15" x14ac:dyDescent="0.25">
      <c r="A81" s="3"/>
      <c r="B81" s="80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1"/>
    </row>
    <row r="82" spans="1:15" ht="15.75" thickBot="1" x14ac:dyDescent="0.3">
      <c r="A82" s="3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9"/>
    </row>
    <row r="83" spans="1:15" x14ac:dyDescent="0.25">
      <c r="A83" s="3"/>
      <c r="B83" s="5" t="s">
        <v>84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0"/>
      <c r="O83" s="5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thickBot="1" x14ac:dyDescent="0.3">
      <c r="A86" s="3"/>
      <c r="B86" s="5" t="s">
        <v>67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5">
      <c r="A87" s="3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8.75" x14ac:dyDescent="0.3">
      <c r="A88" s="3"/>
      <c r="B88" s="9" t="s">
        <v>19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/>
    </row>
    <row r="89" spans="1:15" x14ac:dyDescent="0.25">
      <c r="A89" s="3"/>
      <c r="B89" s="1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1"/>
    </row>
    <row r="90" spans="1:15" x14ac:dyDescent="0.25">
      <c r="A90" s="3"/>
      <c r="B90" s="12" t="s">
        <v>87</v>
      </c>
      <c r="C90" s="10"/>
      <c r="D90" s="10"/>
      <c r="E90" s="45" t="s">
        <v>17</v>
      </c>
      <c r="F90" s="10"/>
      <c r="G90" s="10"/>
      <c r="H90" s="10"/>
      <c r="I90" s="10"/>
      <c r="J90" s="10"/>
      <c r="K90" s="10"/>
      <c r="L90" s="10"/>
      <c r="M90" s="10"/>
      <c r="N90" s="10"/>
      <c r="O90" s="11"/>
    </row>
    <row r="91" spans="1:15" x14ac:dyDescent="0.25">
      <c r="A91" s="3"/>
      <c r="B91" s="1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1"/>
    </row>
    <row r="92" spans="1:15" ht="18.75" x14ac:dyDescent="0.4">
      <c r="A92" s="3"/>
      <c r="B92" s="12" t="s">
        <v>18</v>
      </c>
      <c r="C92" s="10"/>
      <c r="D92" s="10"/>
      <c r="E92" s="13" t="s">
        <v>66</v>
      </c>
      <c r="F92" s="45" t="s">
        <v>17</v>
      </c>
      <c r="G92" s="10"/>
      <c r="H92" s="10"/>
      <c r="I92" s="10"/>
      <c r="J92" s="10"/>
      <c r="K92" s="10"/>
      <c r="L92" s="10"/>
      <c r="M92" s="10"/>
      <c r="N92" s="10"/>
      <c r="O92" s="11"/>
    </row>
    <row r="93" spans="1:15" x14ac:dyDescent="0.25">
      <c r="A93" s="3"/>
      <c r="B93" s="1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1"/>
    </row>
    <row r="94" spans="1:15" x14ac:dyDescent="0.25">
      <c r="A94" s="3"/>
      <c r="B94" s="12" t="s">
        <v>85</v>
      </c>
      <c r="C94" s="10"/>
      <c r="D94" s="10"/>
      <c r="E94" s="45" t="s">
        <v>17</v>
      </c>
      <c r="F94" s="10"/>
      <c r="G94" s="10"/>
      <c r="H94" s="10"/>
      <c r="I94" s="10"/>
      <c r="J94" s="10"/>
      <c r="K94" s="10"/>
      <c r="L94" s="10"/>
      <c r="M94" s="10"/>
      <c r="N94" s="10"/>
      <c r="O94" s="11"/>
    </row>
    <row r="95" spans="1:15" x14ac:dyDescent="0.25">
      <c r="A95" s="3"/>
      <c r="B95" s="12"/>
      <c r="C95" s="10"/>
      <c r="D95" s="10"/>
      <c r="E95" s="10"/>
      <c r="F95" s="15" t="s">
        <v>86</v>
      </c>
      <c r="G95" s="45" t="s">
        <v>17</v>
      </c>
      <c r="H95" s="10"/>
      <c r="I95" s="10"/>
      <c r="J95" s="10"/>
      <c r="K95" s="10"/>
      <c r="L95" s="10"/>
      <c r="M95" s="10"/>
      <c r="N95" s="10"/>
      <c r="O95" s="11"/>
    </row>
    <row r="96" spans="1:15" x14ac:dyDescent="0.25">
      <c r="A96" s="3"/>
      <c r="B96" s="1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1"/>
    </row>
    <row r="97" spans="1:15" x14ac:dyDescent="0.25">
      <c r="A97" s="3"/>
      <c r="B97" s="12" t="s">
        <v>13</v>
      </c>
      <c r="C97" s="10"/>
      <c r="D97" s="10"/>
      <c r="E97" s="46" t="s">
        <v>17</v>
      </c>
      <c r="F97" s="10"/>
      <c r="G97" s="10"/>
      <c r="H97" s="10"/>
      <c r="I97" s="10"/>
      <c r="J97" s="10"/>
      <c r="K97" s="10"/>
      <c r="L97" s="10"/>
      <c r="M97" s="10"/>
      <c r="N97" s="10"/>
      <c r="O97" s="11"/>
    </row>
    <row r="98" spans="1:15" x14ac:dyDescent="0.25">
      <c r="A98" s="3"/>
      <c r="B98" s="1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1"/>
    </row>
    <row r="99" spans="1:15" ht="18.75" x14ac:dyDescent="0.3">
      <c r="A99" s="3"/>
      <c r="B99" s="57" t="s">
        <v>22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</row>
    <row r="100" spans="1:15" ht="18.75" x14ac:dyDescent="0.3">
      <c r="A100" s="3"/>
      <c r="B100" s="12" t="s">
        <v>20</v>
      </c>
      <c r="C100" s="10"/>
      <c r="D100" s="10"/>
      <c r="E100" s="10"/>
      <c r="F100" s="14">
        <v>8</v>
      </c>
      <c r="G100" s="10" t="s">
        <v>57</v>
      </c>
      <c r="H100" s="99" t="s">
        <v>74</v>
      </c>
      <c r="I100" s="79"/>
      <c r="J100" s="79"/>
      <c r="K100" s="79"/>
      <c r="L100" s="79"/>
      <c r="M100" s="79"/>
      <c r="N100" s="79"/>
      <c r="O100" s="100"/>
    </row>
    <row r="101" spans="1:15" ht="18.75" x14ac:dyDescent="0.3">
      <c r="A101" s="3"/>
      <c r="B101" s="12"/>
      <c r="C101" s="10"/>
      <c r="D101" s="10"/>
      <c r="E101" s="10"/>
      <c r="F101" s="14"/>
      <c r="G101" s="10"/>
      <c r="H101" s="79"/>
      <c r="I101" s="79"/>
      <c r="J101" s="79"/>
      <c r="K101" s="79"/>
      <c r="L101" s="79"/>
      <c r="M101" s="79"/>
      <c r="N101" s="79"/>
      <c r="O101" s="100"/>
    </row>
    <row r="102" spans="1:15" x14ac:dyDescent="0.25">
      <c r="A102" s="3"/>
      <c r="B102" s="1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5"/>
      <c r="O102" s="11"/>
    </row>
    <row r="103" spans="1:15" ht="45" customHeight="1" x14ac:dyDescent="0.25">
      <c r="A103" s="3"/>
      <c r="B103" s="16"/>
      <c r="C103" s="17"/>
      <c r="D103" s="17"/>
      <c r="E103" s="17"/>
      <c r="F103" s="17"/>
      <c r="G103" s="17"/>
      <c r="H103" s="17"/>
      <c r="I103" s="17"/>
      <c r="J103" s="18"/>
      <c r="K103" s="17"/>
      <c r="L103" s="76" t="s">
        <v>15</v>
      </c>
      <c r="M103" s="89"/>
      <c r="N103" s="76" t="s">
        <v>16</v>
      </c>
      <c r="O103" s="77"/>
    </row>
    <row r="104" spans="1:15" x14ac:dyDescent="0.25">
      <c r="A104" s="3"/>
      <c r="B104" s="55" t="s">
        <v>23</v>
      </c>
      <c r="C104" s="20" t="s">
        <v>2</v>
      </c>
      <c r="D104" s="20"/>
      <c r="E104" s="20"/>
      <c r="F104" s="20"/>
      <c r="G104" s="20"/>
      <c r="H104" s="20"/>
      <c r="I104" s="20"/>
      <c r="J104" s="21">
        <f>IF(J105=1,0,1)</f>
        <v>1</v>
      </c>
      <c r="K104" s="20" t="s">
        <v>3</v>
      </c>
      <c r="L104" s="22">
        <v>0.5</v>
      </c>
      <c r="M104" s="23" t="s">
        <v>0</v>
      </c>
      <c r="N104" s="22">
        <f t="shared" ref="N104:N114" si="3">J104*L104</f>
        <v>0.5</v>
      </c>
      <c r="O104" s="24" t="s">
        <v>0</v>
      </c>
    </row>
    <row r="105" spans="1:15" ht="30" customHeight="1" x14ac:dyDescent="0.25">
      <c r="A105" s="3"/>
      <c r="B105" s="19">
        <v>364065</v>
      </c>
      <c r="C105" s="72" t="s">
        <v>4</v>
      </c>
      <c r="D105" s="72"/>
      <c r="E105" s="72"/>
      <c r="F105" s="72"/>
      <c r="G105" s="72"/>
      <c r="H105" s="72"/>
      <c r="I105" s="20"/>
      <c r="J105" s="60"/>
      <c r="K105" s="20" t="s">
        <v>3</v>
      </c>
      <c r="L105" s="22">
        <v>1.5</v>
      </c>
      <c r="M105" s="23" t="s">
        <v>0</v>
      </c>
      <c r="N105" s="22">
        <f t="shared" si="3"/>
        <v>0</v>
      </c>
      <c r="O105" s="24" t="s">
        <v>0</v>
      </c>
    </row>
    <row r="106" spans="1:15" x14ac:dyDescent="0.25">
      <c r="A106" s="3"/>
      <c r="B106" s="55" t="s">
        <v>24</v>
      </c>
      <c r="C106" s="72" t="s">
        <v>25</v>
      </c>
      <c r="D106" s="72"/>
      <c r="E106" s="72"/>
      <c r="F106" s="72"/>
      <c r="G106" s="72"/>
      <c r="H106" s="72"/>
      <c r="I106" s="20"/>
      <c r="J106" s="21">
        <v>1</v>
      </c>
      <c r="K106" s="20" t="s">
        <v>3</v>
      </c>
      <c r="L106" s="22">
        <v>0.5</v>
      </c>
      <c r="M106" s="23" t="s">
        <v>0</v>
      </c>
      <c r="N106" s="22">
        <f t="shared" si="3"/>
        <v>0.5</v>
      </c>
      <c r="O106" s="24" t="s">
        <v>0</v>
      </c>
    </row>
    <row r="107" spans="1:15" x14ac:dyDescent="0.25">
      <c r="A107" s="3"/>
      <c r="B107" s="55" t="s">
        <v>27</v>
      </c>
      <c r="C107" s="20" t="s">
        <v>28</v>
      </c>
      <c r="D107" s="20"/>
      <c r="E107" s="20"/>
      <c r="F107" s="20"/>
      <c r="G107" s="20"/>
      <c r="H107" s="20"/>
      <c r="I107" s="20"/>
      <c r="J107" s="40"/>
      <c r="K107" s="20" t="s">
        <v>3</v>
      </c>
      <c r="L107" s="22">
        <v>1</v>
      </c>
      <c r="M107" s="23" t="s">
        <v>0</v>
      </c>
      <c r="N107" s="22">
        <f t="shared" si="3"/>
        <v>0</v>
      </c>
      <c r="O107" s="24" t="s">
        <v>0</v>
      </c>
    </row>
    <row r="108" spans="1:15" x14ac:dyDescent="0.25">
      <c r="A108" s="3"/>
      <c r="B108" s="55" t="s">
        <v>37</v>
      </c>
      <c r="C108" s="20" t="s">
        <v>38</v>
      </c>
      <c r="D108" s="20"/>
      <c r="E108" s="20"/>
      <c r="F108" s="20"/>
      <c r="G108" s="20"/>
      <c r="H108" s="20"/>
      <c r="I108" s="20"/>
      <c r="J108" s="40"/>
      <c r="K108" s="20" t="s">
        <v>3</v>
      </c>
      <c r="L108" s="22">
        <v>1</v>
      </c>
      <c r="M108" s="23" t="s">
        <v>0</v>
      </c>
      <c r="N108" s="22">
        <f t="shared" ref="N108:N109" si="4">J108*L108</f>
        <v>0</v>
      </c>
      <c r="O108" s="24" t="s">
        <v>0</v>
      </c>
    </row>
    <row r="109" spans="1:15" ht="77.25" customHeight="1" x14ac:dyDescent="0.25">
      <c r="A109" s="3"/>
      <c r="B109" s="19"/>
      <c r="C109" s="72" t="s">
        <v>72</v>
      </c>
      <c r="D109" s="72"/>
      <c r="E109" s="72"/>
      <c r="F109" s="72"/>
      <c r="G109" s="72"/>
      <c r="H109" s="72"/>
      <c r="I109" s="72"/>
      <c r="J109" s="40">
        <f>IF(J105+J107+J108&gt;1.9,0.5,0)</f>
        <v>0</v>
      </c>
      <c r="K109" s="20" t="s">
        <v>62</v>
      </c>
      <c r="L109" s="22">
        <v>1</v>
      </c>
      <c r="M109" s="23" t="s">
        <v>0</v>
      </c>
      <c r="N109" s="22">
        <f t="shared" si="4"/>
        <v>0</v>
      </c>
      <c r="O109" s="24" t="s">
        <v>0</v>
      </c>
    </row>
    <row r="110" spans="1:15" x14ac:dyDescent="0.25">
      <c r="A110" s="3"/>
      <c r="B110" s="55" t="s">
        <v>29</v>
      </c>
      <c r="C110" s="72" t="s">
        <v>30</v>
      </c>
      <c r="D110" s="72"/>
      <c r="E110" s="72"/>
      <c r="F110" s="72"/>
      <c r="G110" s="72"/>
      <c r="H110" s="72"/>
      <c r="I110" s="72"/>
      <c r="J110" s="40"/>
      <c r="K110" s="20" t="s">
        <v>3</v>
      </c>
      <c r="L110" s="22">
        <v>0.5</v>
      </c>
      <c r="M110" s="23" t="s">
        <v>0</v>
      </c>
      <c r="N110" s="22">
        <f t="shared" si="3"/>
        <v>0</v>
      </c>
      <c r="O110" s="24" t="s">
        <v>0</v>
      </c>
    </row>
    <row r="111" spans="1:15" x14ac:dyDescent="0.25">
      <c r="A111" s="3"/>
      <c r="B111" s="55" t="s">
        <v>35</v>
      </c>
      <c r="C111" s="20" t="s">
        <v>36</v>
      </c>
      <c r="D111" s="20"/>
      <c r="E111" s="20"/>
      <c r="F111" s="20"/>
      <c r="G111" s="20"/>
      <c r="H111" s="20"/>
      <c r="I111" s="20"/>
      <c r="J111" s="40"/>
      <c r="K111" s="20" t="s">
        <v>3</v>
      </c>
      <c r="L111" s="22">
        <v>0.16</v>
      </c>
      <c r="M111" s="23" t="s">
        <v>0</v>
      </c>
      <c r="N111" s="22">
        <f t="shared" ref="N111" si="5">J111*L111</f>
        <v>0</v>
      </c>
      <c r="O111" s="24" t="s">
        <v>0</v>
      </c>
    </row>
    <row r="112" spans="1:15" x14ac:dyDescent="0.25">
      <c r="A112" s="3"/>
      <c r="B112" s="55" t="s">
        <v>31</v>
      </c>
      <c r="C112" s="20" t="s">
        <v>32</v>
      </c>
      <c r="D112" s="20"/>
      <c r="E112" s="20"/>
      <c r="F112" s="20"/>
      <c r="G112" s="20"/>
      <c r="H112" s="20"/>
      <c r="I112" s="20"/>
      <c r="J112" s="40"/>
      <c r="K112" s="20" t="s">
        <v>3</v>
      </c>
      <c r="L112" s="22">
        <v>0.94</v>
      </c>
      <c r="M112" s="23" t="s">
        <v>0</v>
      </c>
      <c r="N112" s="22">
        <f t="shared" si="3"/>
        <v>0</v>
      </c>
      <c r="O112" s="24" t="s">
        <v>0</v>
      </c>
    </row>
    <row r="113" spans="1:15" x14ac:dyDescent="0.25">
      <c r="A113" s="3"/>
      <c r="B113" s="55" t="s">
        <v>33</v>
      </c>
      <c r="C113" s="20" t="s">
        <v>34</v>
      </c>
      <c r="D113" s="20"/>
      <c r="E113" s="20"/>
      <c r="F113" s="20"/>
      <c r="G113" s="20"/>
      <c r="H113" s="20"/>
      <c r="I113" s="20"/>
      <c r="J113" s="40"/>
      <c r="K113" s="20" t="s">
        <v>3</v>
      </c>
      <c r="L113" s="22">
        <v>0.44</v>
      </c>
      <c r="M113" s="23" t="s">
        <v>0</v>
      </c>
      <c r="N113" s="22">
        <f t="shared" si="3"/>
        <v>0</v>
      </c>
      <c r="O113" s="24" t="s">
        <v>0</v>
      </c>
    </row>
    <row r="114" spans="1:15" ht="15" customHeight="1" x14ac:dyDescent="0.25">
      <c r="A114" s="3"/>
      <c r="B114" s="55" t="s">
        <v>39</v>
      </c>
      <c r="C114" s="81" t="s">
        <v>75</v>
      </c>
      <c r="D114" s="72"/>
      <c r="E114" s="72"/>
      <c r="F114" s="72"/>
      <c r="G114" s="72"/>
      <c r="H114" s="72"/>
      <c r="I114" s="82"/>
      <c r="J114" s="60"/>
      <c r="K114" s="20" t="s">
        <v>3</v>
      </c>
      <c r="L114" s="22">
        <v>0.86</v>
      </c>
      <c r="M114" s="23" t="s">
        <v>0</v>
      </c>
      <c r="N114" s="22">
        <f t="shared" si="3"/>
        <v>0</v>
      </c>
      <c r="O114" s="24" t="s">
        <v>0</v>
      </c>
    </row>
    <row r="115" spans="1:15" ht="32.25" customHeight="1" x14ac:dyDescent="0.25">
      <c r="A115" s="3"/>
      <c r="B115" s="19">
        <v>364599</v>
      </c>
      <c r="C115" s="72" t="s">
        <v>76</v>
      </c>
      <c r="D115" s="72"/>
      <c r="E115" s="72"/>
      <c r="F115" s="72"/>
      <c r="G115" s="72"/>
      <c r="H115" s="72"/>
      <c r="I115" s="72"/>
      <c r="J115" s="60"/>
      <c r="K115" s="20" t="s">
        <v>3</v>
      </c>
      <c r="L115" s="22">
        <v>1.1399999999999999</v>
      </c>
      <c r="M115" s="23" t="s">
        <v>0</v>
      </c>
      <c r="N115" s="22">
        <f t="shared" ref="N115:N116" si="6">J115*L115</f>
        <v>0</v>
      </c>
      <c r="O115" s="24" t="s">
        <v>0</v>
      </c>
    </row>
    <row r="116" spans="1:15" s="2" customFormat="1" ht="15" customHeight="1" x14ac:dyDescent="0.25">
      <c r="A116" s="32"/>
      <c r="B116" s="19"/>
      <c r="C116" s="81" t="s">
        <v>96</v>
      </c>
      <c r="D116" s="72"/>
      <c r="E116" s="72"/>
      <c r="F116" s="72"/>
      <c r="G116" s="72"/>
      <c r="H116" s="72"/>
      <c r="I116" s="82"/>
      <c r="J116" s="21">
        <v>1</v>
      </c>
      <c r="K116" s="20" t="s">
        <v>3</v>
      </c>
      <c r="L116" s="22">
        <v>0.5</v>
      </c>
      <c r="M116" s="23" t="s">
        <v>0</v>
      </c>
      <c r="N116" s="22">
        <f t="shared" si="6"/>
        <v>0.5</v>
      </c>
      <c r="O116" s="24" t="s">
        <v>0</v>
      </c>
    </row>
    <row r="117" spans="1:15" ht="18.75" x14ac:dyDescent="0.25">
      <c r="A117" s="3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9" t="s">
        <v>14</v>
      </c>
      <c r="O117" s="50">
        <f>SUM(N104:N116)</f>
        <v>1.5</v>
      </c>
    </row>
    <row r="118" spans="1:15" ht="18.75" x14ac:dyDescent="0.3">
      <c r="A118" s="3"/>
      <c r="B118" s="1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5"/>
      <c r="O118" s="25"/>
    </row>
    <row r="119" spans="1:15" x14ac:dyDescent="0.25">
      <c r="A119" s="3"/>
      <c r="B119" s="78" t="str">
        <f>IF(O117&lt;=F100,"Mivel a SZUMMA egynértékű hossz kisebb mint a legfeljebb MEGENGEDETT egyenértékű hossz, így a méretezett füstelvezetés MEGFELEL!",IF(O117&lt;=F100*1.15,"Ha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11"/>
    </row>
    <row r="120" spans="1:15" x14ac:dyDescent="0.25">
      <c r="A120" s="3"/>
      <c r="B120" s="80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11"/>
    </row>
    <row r="121" spans="1:15" ht="15.75" thickBot="1" x14ac:dyDescent="0.3">
      <c r="A121" s="3"/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8"/>
      <c r="O121" s="29"/>
    </row>
    <row r="122" spans="1:15" x14ac:dyDescent="0.25">
      <c r="A122" s="3"/>
      <c r="B122" s="5" t="s">
        <v>84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0"/>
      <c r="O122" s="5"/>
    </row>
    <row r="123" spans="1: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thickBot="1" x14ac:dyDescent="0.3">
      <c r="A125" s="3"/>
      <c r="B125" s="5" t="s">
        <v>67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25">
      <c r="A126" s="3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8.75" x14ac:dyDescent="0.3">
      <c r="A127" s="3"/>
      <c r="B127" s="9" t="s">
        <v>19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1"/>
    </row>
    <row r="128" spans="1:15" x14ac:dyDescent="0.25">
      <c r="A128" s="3"/>
      <c r="B128" s="1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1"/>
    </row>
    <row r="129" spans="1:15" x14ac:dyDescent="0.25">
      <c r="A129" s="3"/>
      <c r="B129" s="12" t="s">
        <v>87</v>
      </c>
      <c r="C129" s="10"/>
      <c r="D129" s="10"/>
      <c r="E129" s="45" t="s">
        <v>17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1"/>
    </row>
    <row r="130" spans="1:15" x14ac:dyDescent="0.25">
      <c r="A130" s="3"/>
      <c r="B130" s="1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1"/>
    </row>
    <row r="131" spans="1:15" ht="18.75" x14ac:dyDescent="0.4">
      <c r="A131" s="3"/>
      <c r="B131" s="12" t="s">
        <v>18</v>
      </c>
      <c r="C131" s="10"/>
      <c r="D131" s="10"/>
      <c r="E131" s="13" t="s">
        <v>66</v>
      </c>
      <c r="F131" s="45" t="s">
        <v>17</v>
      </c>
      <c r="G131" s="10"/>
      <c r="H131" s="10"/>
      <c r="I131" s="10"/>
      <c r="J131" s="10"/>
      <c r="K131" s="10"/>
      <c r="L131" s="10"/>
      <c r="M131" s="10"/>
      <c r="N131" s="10"/>
      <c r="O131" s="11"/>
    </row>
    <row r="132" spans="1:15" x14ac:dyDescent="0.25">
      <c r="A132" s="3"/>
      <c r="B132" s="1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</row>
    <row r="133" spans="1:15" x14ac:dyDescent="0.25">
      <c r="A133" s="3"/>
      <c r="B133" s="12" t="s">
        <v>85</v>
      </c>
      <c r="C133" s="10"/>
      <c r="D133" s="10"/>
      <c r="E133" s="45" t="s">
        <v>17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1"/>
    </row>
    <row r="134" spans="1:15" x14ac:dyDescent="0.25">
      <c r="A134" s="3"/>
      <c r="B134" s="12"/>
      <c r="C134" s="10"/>
      <c r="D134" s="10"/>
      <c r="E134" s="10"/>
      <c r="F134" s="15" t="s">
        <v>86</v>
      </c>
      <c r="G134" s="45" t="s">
        <v>17</v>
      </c>
      <c r="H134" s="10"/>
      <c r="I134" s="10"/>
      <c r="J134" s="10"/>
      <c r="K134" s="10"/>
      <c r="L134" s="10"/>
      <c r="M134" s="10"/>
      <c r="N134" s="10"/>
      <c r="O134" s="11"/>
    </row>
    <row r="135" spans="1:15" x14ac:dyDescent="0.25">
      <c r="A135" s="3"/>
      <c r="B135" s="1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1"/>
    </row>
    <row r="136" spans="1:15" x14ac:dyDescent="0.25">
      <c r="A136" s="3"/>
      <c r="B136" s="12" t="s">
        <v>13</v>
      </c>
      <c r="C136" s="10"/>
      <c r="D136" s="10"/>
      <c r="E136" s="46" t="s">
        <v>17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1"/>
    </row>
    <row r="137" spans="1:15" x14ac:dyDescent="0.25">
      <c r="A137" s="3"/>
      <c r="B137" s="1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1"/>
    </row>
    <row r="138" spans="1:15" ht="18.75" x14ac:dyDescent="0.3">
      <c r="A138" s="3"/>
      <c r="B138" s="57" t="s">
        <v>95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</row>
    <row r="139" spans="1:15" ht="18.75" x14ac:dyDescent="0.3">
      <c r="A139" s="3"/>
      <c r="B139" s="12" t="s">
        <v>20</v>
      </c>
      <c r="C139" s="10"/>
      <c r="D139" s="10"/>
      <c r="E139" s="10"/>
      <c r="F139" s="14">
        <v>9</v>
      </c>
      <c r="G139" s="10" t="s">
        <v>57</v>
      </c>
      <c r="H139" s="99" t="s">
        <v>74</v>
      </c>
      <c r="I139" s="79"/>
      <c r="J139" s="79"/>
      <c r="K139" s="79"/>
      <c r="L139" s="79"/>
      <c r="M139" s="79"/>
      <c r="N139" s="79"/>
      <c r="O139" s="100"/>
    </row>
    <row r="140" spans="1:15" ht="18.75" x14ac:dyDescent="0.3">
      <c r="A140" s="3"/>
      <c r="B140" s="12"/>
      <c r="C140" s="10"/>
      <c r="D140" s="10"/>
      <c r="E140" s="10"/>
      <c r="F140" s="14"/>
      <c r="G140" s="10"/>
      <c r="H140" s="79"/>
      <c r="I140" s="79"/>
      <c r="J140" s="79"/>
      <c r="K140" s="79"/>
      <c r="L140" s="79"/>
      <c r="M140" s="79"/>
      <c r="N140" s="79"/>
      <c r="O140" s="100"/>
    </row>
    <row r="141" spans="1:15" x14ac:dyDescent="0.25">
      <c r="A141" s="3"/>
      <c r="B141" s="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5"/>
      <c r="O141" s="11"/>
    </row>
    <row r="142" spans="1:15" ht="42.75" customHeight="1" x14ac:dyDescent="0.25">
      <c r="A142" s="3"/>
      <c r="B142" s="16"/>
      <c r="C142" s="17"/>
      <c r="D142" s="17"/>
      <c r="E142" s="17"/>
      <c r="F142" s="17"/>
      <c r="G142" s="17"/>
      <c r="H142" s="17"/>
      <c r="I142" s="17"/>
      <c r="J142" s="18"/>
      <c r="K142" s="17"/>
      <c r="L142" s="76" t="s">
        <v>15</v>
      </c>
      <c r="M142" s="89"/>
      <c r="N142" s="76" t="s">
        <v>16</v>
      </c>
      <c r="O142" s="77"/>
    </row>
    <row r="143" spans="1:15" x14ac:dyDescent="0.25">
      <c r="A143" s="3"/>
      <c r="B143" s="55" t="s">
        <v>23</v>
      </c>
      <c r="C143" s="20" t="s">
        <v>2</v>
      </c>
      <c r="D143" s="20"/>
      <c r="E143" s="20"/>
      <c r="F143" s="20"/>
      <c r="G143" s="20"/>
      <c r="H143" s="20"/>
      <c r="I143" s="20"/>
      <c r="J143" s="21">
        <f>IF(J144=1,0,1)</f>
        <v>1</v>
      </c>
      <c r="K143" s="20" t="s">
        <v>3</v>
      </c>
      <c r="L143" s="22">
        <v>0.5</v>
      </c>
      <c r="M143" s="23" t="s">
        <v>0</v>
      </c>
      <c r="N143" s="22">
        <f t="shared" ref="N143:N153" si="7">J143*L143</f>
        <v>0.5</v>
      </c>
      <c r="O143" s="24" t="s">
        <v>0</v>
      </c>
    </row>
    <row r="144" spans="1:15" ht="30" customHeight="1" x14ac:dyDescent="0.25">
      <c r="A144" s="3"/>
      <c r="B144" s="19">
        <v>364065</v>
      </c>
      <c r="C144" s="72" t="s">
        <v>4</v>
      </c>
      <c r="D144" s="72"/>
      <c r="E144" s="72"/>
      <c r="F144" s="72"/>
      <c r="G144" s="72"/>
      <c r="H144" s="72"/>
      <c r="I144" s="20"/>
      <c r="J144" s="60"/>
      <c r="K144" s="20" t="s">
        <v>3</v>
      </c>
      <c r="L144" s="22">
        <v>1.5</v>
      </c>
      <c r="M144" s="23" t="s">
        <v>0</v>
      </c>
      <c r="N144" s="22">
        <f t="shared" si="7"/>
        <v>0</v>
      </c>
      <c r="O144" s="24" t="s">
        <v>0</v>
      </c>
    </row>
    <row r="145" spans="1:15" x14ac:dyDescent="0.25">
      <c r="A145" s="3"/>
      <c r="B145" s="55" t="s">
        <v>24</v>
      </c>
      <c r="C145" s="72" t="s">
        <v>25</v>
      </c>
      <c r="D145" s="72"/>
      <c r="E145" s="72"/>
      <c r="F145" s="72"/>
      <c r="G145" s="72"/>
      <c r="H145" s="72"/>
      <c r="I145" s="20"/>
      <c r="J145" s="21">
        <v>1</v>
      </c>
      <c r="K145" s="20" t="s">
        <v>3</v>
      </c>
      <c r="L145" s="22">
        <v>0.5</v>
      </c>
      <c r="M145" s="23" t="s">
        <v>0</v>
      </c>
      <c r="N145" s="22">
        <f t="shared" si="7"/>
        <v>0.5</v>
      </c>
      <c r="O145" s="24" t="s">
        <v>0</v>
      </c>
    </row>
    <row r="146" spans="1:15" x14ac:dyDescent="0.25">
      <c r="A146" s="3"/>
      <c r="B146" s="55" t="s">
        <v>27</v>
      </c>
      <c r="C146" s="20" t="s">
        <v>28</v>
      </c>
      <c r="D146" s="20"/>
      <c r="E146" s="20"/>
      <c r="F146" s="20"/>
      <c r="G146" s="20"/>
      <c r="H146" s="20"/>
      <c r="I146" s="20"/>
      <c r="J146" s="40"/>
      <c r="K146" s="20" t="s">
        <v>3</v>
      </c>
      <c r="L146" s="22">
        <v>1</v>
      </c>
      <c r="M146" s="23" t="s">
        <v>0</v>
      </c>
      <c r="N146" s="22">
        <f t="shared" si="7"/>
        <v>0</v>
      </c>
      <c r="O146" s="24" t="s">
        <v>0</v>
      </c>
    </row>
    <row r="147" spans="1:15" x14ac:dyDescent="0.25">
      <c r="A147" s="3"/>
      <c r="B147" s="55" t="s">
        <v>37</v>
      </c>
      <c r="C147" s="20" t="s">
        <v>38</v>
      </c>
      <c r="D147" s="20"/>
      <c r="E147" s="20"/>
      <c r="F147" s="20"/>
      <c r="G147" s="20"/>
      <c r="H147" s="20"/>
      <c r="I147" s="20"/>
      <c r="J147" s="40"/>
      <c r="K147" s="20" t="s">
        <v>3</v>
      </c>
      <c r="L147" s="22">
        <v>1</v>
      </c>
      <c r="M147" s="23" t="s">
        <v>0</v>
      </c>
      <c r="N147" s="22">
        <f t="shared" si="7"/>
        <v>0</v>
      </c>
      <c r="O147" s="24" t="s">
        <v>0</v>
      </c>
    </row>
    <row r="148" spans="1:15" ht="77.25" customHeight="1" x14ac:dyDescent="0.25">
      <c r="A148" s="3"/>
      <c r="B148" s="19"/>
      <c r="C148" s="72" t="s">
        <v>72</v>
      </c>
      <c r="D148" s="72"/>
      <c r="E148" s="72"/>
      <c r="F148" s="72"/>
      <c r="G148" s="72"/>
      <c r="H148" s="72"/>
      <c r="I148" s="72"/>
      <c r="J148" s="40">
        <f>IF(J144+J146+J147&gt;1.9,0.5,0)</f>
        <v>0</v>
      </c>
      <c r="K148" s="20" t="s">
        <v>62</v>
      </c>
      <c r="L148" s="22">
        <v>1</v>
      </c>
      <c r="M148" s="23" t="s">
        <v>0</v>
      </c>
      <c r="N148" s="22">
        <f t="shared" si="7"/>
        <v>0</v>
      </c>
      <c r="O148" s="24" t="s">
        <v>0</v>
      </c>
    </row>
    <row r="149" spans="1:15" x14ac:dyDescent="0.25">
      <c r="A149" s="3"/>
      <c r="B149" s="55" t="s">
        <v>29</v>
      </c>
      <c r="C149" s="72" t="s">
        <v>30</v>
      </c>
      <c r="D149" s="72"/>
      <c r="E149" s="72"/>
      <c r="F149" s="72"/>
      <c r="G149" s="72"/>
      <c r="H149" s="72"/>
      <c r="I149" s="72"/>
      <c r="J149" s="40"/>
      <c r="K149" s="20" t="s">
        <v>3</v>
      </c>
      <c r="L149" s="22">
        <v>0.5</v>
      </c>
      <c r="M149" s="23" t="s">
        <v>0</v>
      </c>
      <c r="N149" s="22">
        <f t="shared" si="7"/>
        <v>0</v>
      </c>
      <c r="O149" s="24" t="s">
        <v>0</v>
      </c>
    </row>
    <row r="150" spans="1:15" x14ac:dyDescent="0.25">
      <c r="A150" s="3"/>
      <c r="B150" s="55" t="s">
        <v>35</v>
      </c>
      <c r="C150" s="20" t="s">
        <v>36</v>
      </c>
      <c r="D150" s="20"/>
      <c r="E150" s="20"/>
      <c r="F150" s="20"/>
      <c r="G150" s="20"/>
      <c r="H150" s="20"/>
      <c r="I150" s="20"/>
      <c r="J150" s="40"/>
      <c r="K150" s="20" t="s">
        <v>3</v>
      </c>
      <c r="L150" s="22">
        <v>0.16</v>
      </c>
      <c r="M150" s="23" t="s">
        <v>0</v>
      </c>
      <c r="N150" s="22">
        <f t="shared" si="7"/>
        <v>0</v>
      </c>
      <c r="O150" s="24" t="s">
        <v>0</v>
      </c>
    </row>
    <row r="151" spans="1:15" x14ac:dyDescent="0.25">
      <c r="A151" s="3"/>
      <c r="B151" s="55" t="s">
        <v>31</v>
      </c>
      <c r="C151" s="20" t="s">
        <v>32</v>
      </c>
      <c r="D151" s="20"/>
      <c r="E151" s="20"/>
      <c r="F151" s="20"/>
      <c r="G151" s="20"/>
      <c r="H151" s="20"/>
      <c r="I151" s="20"/>
      <c r="J151" s="40"/>
      <c r="K151" s="20" t="s">
        <v>3</v>
      </c>
      <c r="L151" s="22">
        <v>0.94</v>
      </c>
      <c r="M151" s="23" t="s">
        <v>0</v>
      </c>
      <c r="N151" s="22">
        <f t="shared" si="7"/>
        <v>0</v>
      </c>
      <c r="O151" s="24" t="s">
        <v>0</v>
      </c>
    </row>
    <row r="152" spans="1:15" x14ac:dyDescent="0.25">
      <c r="A152" s="3"/>
      <c r="B152" s="55" t="s">
        <v>33</v>
      </c>
      <c r="C152" s="20" t="s">
        <v>34</v>
      </c>
      <c r="D152" s="20"/>
      <c r="E152" s="20"/>
      <c r="F152" s="20"/>
      <c r="G152" s="20"/>
      <c r="H152" s="20"/>
      <c r="I152" s="20"/>
      <c r="J152" s="40"/>
      <c r="K152" s="20" t="s">
        <v>3</v>
      </c>
      <c r="L152" s="22">
        <v>0.44</v>
      </c>
      <c r="M152" s="23" t="s">
        <v>0</v>
      </c>
      <c r="N152" s="22">
        <f t="shared" si="7"/>
        <v>0</v>
      </c>
      <c r="O152" s="24" t="s">
        <v>0</v>
      </c>
    </row>
    <row r="153" spans="1:15" ht="15" customHeight="1" x14ac:dyDescent="0.25">
      <c r="A153" s="3"/>
      <c r="B153" s="55" t="s">
        <v>39</v>
      </c>
      <c r="C153" s="81" t="s">
        <v>75</v>
      </c>
      <c r="D153" s="72"/>
      <c r="E153" s="72"/>
      <c r="F153" s="72"/>
      <c r="G153" s="72"/>
      <c r="H153" s="72"/>
      <c r="I153" s="82"/>
      <c r="J153" s="60"/>
      <c r="K153" s="20" t="s">
        <v>3</v>
      </c>
      <c r="L153" s="22">
        <v>0.86</v>
      </c>
      <c r="M153" s="23" t="s">
        <v>0</v>
      </c>
      <c r="N153" s="22">
        <f t="shared" si="7"/>
        <v>0</v>
      </c>
      <c r="O153" s="24" t="s">
        <v>0</v>
      </c>
    </row>
    <row r="154" spans="1:15" ht="33" customHeight="1" thickBot="1" x14ac:dyDescent="0.3">
      <c r="A154" s="3"/>
      <c r="B154" s="19">
        <v>364599</v>
      </c>
      <c r="C154" s="101" t="s">
        <v>76</v>
      </c>
      <c r="D154" s="101"/>
      <c r="E154" s="101"/>
      <c r="F154" s="101"/>
      <c r="G154" s="101"/>
      <c r="H154" s="101"/>
      <c r="I154" s="101"/>
      <c r="J154" s="66"/>
      <c r="K154" s="34" t="s">
        <v>3</v>
      </c>
      <c r="L154" s="37">
        <v>1.1399999999999999</v>
      </c>
      <c r="M154" s="36" t="s">
        <v>0</v>
      </c>
      <c r="N154" s="22">
        <f t="shared" ref="N154:N158" si="8">J154*L154</f>
        <v>0</v>
      </c>
      <c r="O154" s="24" t="s">
        <v>0</v>
      </c>
    </row>
    <row r="155" spans="1:15" ht="33" customHeight="1" x14ac:dyDescent="0.25">
      <c r="A155" s="3"/>
      <c r="B155" s="55" t="s">
        <v>42</v>
      </c>
      <c r="C155" s="73" t="s">
        <v>97</v>
      </c>
      <c r="D155" s="74"/>
      <c r="E155" s="74"/>
      <c r="F155" s="74"/>
      <c r="G155" s="74"/>
      <c r="H155" s="74"/>
      <c r="I155" s="75"/>
      <c r="J155" s="70"/>
      <c r="K155" s="63" t="s">
        <v>3</v>
      </c>
      <c r="L155" s="64">
        <v>1</v>
      </c>
      <c r="M155" s="65" t="s">
        <v>0</v>
      </c>
      <c r="N155" s="22">
        <f t="shared" si="8"/>
        <v>0</v>
      </c>
      <c r="O155" s="24" t="s">
        <v>0</v>
      </c>
    </row>
    <row r="156" spans="1:15" ht="45" customHeight="1" x14ac:dyDescent="0.25">
      <c r="A156" s="3"/>
      <c r="B156" s="55" t="s">
        <v>48</v>
      </c>
      <c r="C156" s="81" t="s">
        <v>98</v>
      </c>
      <c r="D156" s="72"/>
      <c r="E156" s="72"/>
      <c r="F156" s="72"/>
      <c r="G156" s="72"/>
      <c r="H156" s="72"/>
      <c r="I156" s="82"/>
      <c r="J156" s="40"/>
      <c r="K156" s="20" t="s">
        <v>3</v>
      </c>
      <c r="L156" s="22">
        <v>0.94</v>
      </c>
      <c r="M156" s="23" t="s">
        <v>0</v>
      </c>
      <c r="N156" s="22">
        <f t="shared" si="8"/>
        <v>0</v>
      </c>
      <c r="O156" s="24" t="s">
        <v>0</v>
      </c>
    </row>
    <row r="157" spans="1:15" ht="33" customHeight="1" thickBot="1" x14ac:dyDescent="0.3">
      <c r="A157" s="3"/>
      <c r="B157" s="56" t="s">
        <v>70</v>
      </c>
      <c r="C157" s="83" t="s">
        <v>61</v>
      </c>
      <c r="D157" s="84"/>
      <c r="E157" s="84"/>
      <c r="F157" s="84"/>
      <c r="G157" s="84"/>
      <c r="H157" s="84"/>
      <c r="I157" s="85"/>
      <c r="J157" s="71"/>
      <c r="K157" s="67" t="s">
        <v>3</v>
      </c>
      <c r="L157" s="68">
        <v>0.5</v>
      </c>
      <c r="M157" s="69" t="s">
        <v>0</v>
      </c>
      <c r="N157" s="22">
        <f t="shared" si="8"/>
        <v>0</v>
      </c>
      <c r="O157" s="24" t="s">
        <v>0</v>
      </c>
    </row>
    <row r="158" spans="1:15" ht="15" customHeight="1" x14ac:dyDescent="0.25">
      <c r="A158" s="3"/>
      <c r="B158" s="19"/>
      <c r="C158" s="86" t="s">
        <v>96</v>
      </c>
      <c r="D158" s="87"/>
      <c r="E158" s="87"/>
      <c r="F158" s="87"/>
      <c r="G158" s="87"/>
      <c r="H158" s="87"/>
      <c r="I158" s="88"/>
      <c r="J158" s="52">
        <v>1</v>
      </c>
      <c r="K158" s="53" t="s">
        <v>3</v>
      </c>
      <c r="L158" s="51">
        <v>0.5</v>
      </c>
      <c r="M158" s="54" t="s">
        <v>0</v>
      </c>
      <c r="N158" s="22">
        <f t="shared" si="8"/>
        <v>0.5</v>
      </c>
      <c r="O158" s="24" t="s">
        <v>0</v>
      </c>
    </row>
    <row r="159" spans="1:15" ht="18.75" x14ac:dyDescent="0.25">
      <c r="A159" s="3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9" t="s">
        <v>14</v>
      </c>
      <c r="O159" s="50">
        <f>SUM(N143:N158)</f>
        <v>1.5</v>
      </c>
    </row>
    <row r="160" spans="1:15" ht="18.75" x14ac:dyDescent="0.3">
      <c r="A160" s="3"/>
      <c r="B160" s="1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5"/>
      <c r="O160" s="25"/>
    </row>
    <row r="161" spans="1:15" x14ac:dyDescent="0.25">
      <c r="A161" s="3"/>
      <c r="B161" s="78" t="str">
        <f>IF(O159&lt;=F139,"Mivel a SZUMMA egynértékű hossz kisebb mint a legfeljebb MEGENGEDETT egyenértékű hossz, így a méretezett füstelvezetés MEGFELEL!",IF(O159&lt;=F139*1.15,"Ha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11"/>
    </row>
    <row r="162" spans="1:15" x14ac:dyDescent="0.25">
      <c r="A162" s="3"/>
      <c r="B162" s="80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11"/>
    </row>
    <row r="163" spans="1:15" ht="15.75" thickBot="1" x14ac:dyDescent="0.3">
      <c r="A163" s="3"/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8"/>
      <c r="O163" s="29"/>
    </row>
    <row r="164" spans="1:15" x14ac:dyDescent="0.25">
      <c r="A164" s="3"/>
      <c r="B164" s="5" t="s">
        <v>84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0"/>
      <c r="O164" s="5"/>
    </row>
    <row r="165" spans="1: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1"/>
      <c r="O165" s="3"/>
    </row>
    <row r="166" spans="1: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1"/>
      <c r="O166" s="3"/>
    </row>
    <row r="167" spans="1:15" ht="15.75" thickBot="1" x14ac:dyDescent="0.3">
      <c r="A167" s="3"/>
      <c r="B167" s="5" t="s">
        <v>67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x14ac:dyDescent="0.25">
      <c r="A168" s="3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8.75" x14ac:dyDescent="0.3">
      <c r="A169" s="3"/>
      <c r="B169" s="9" t="s">
        <v>19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1"/>
    </row>
    <row r="170" spans="1:15" x14ac:dyDescent="0.25">
      <c r="A170" s="3"/>
      <c r="B170" s="12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1"/>
    </row>
    <row r="171" spans="1:15" x14ac:dyDescent="0.25">
      <c r="A171" s="3"/>
      <c r="B171" s="12" t="s">
        <v>87</v>
      </c>
      <c r="C171" s="10"/>
      <c r="D171" s="10"/>
      <c r="E171" s="45" t="s">
        <v>17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1"/>
    </row>
    <row r="172" spans="1:15" x14ac:dyDescent="0.25">
      <c r="A172" s="3"/>
      <c r="B172" s="1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1"/>
    </row>
    <row r="173" spans="1:15" ht="18.75" x14ac:dyDescent="0.4">
      <c r="A173" s="3"/>
      <c r="B173" s="12" t="s">
        <v>18</v>
      </c>
      <c r="C173" s="10"/>
      <c r="D173" s="10"/>
      <c r="E173" s="13" t="s">
        <v>66</v>
      </c>
      <c r="F173" s="45" t="s">
        <v>17</v>
      </c>
      <c r="G173" s="10"/>
      <c r="H173" s="10"/>
      <c r="I173" s="10"/>
      <c r="J173" s="10"/>
      <c r="K173" s="10"/>
      <c r="L173" s="10"/>
      <c r="M173" s="10"/>
      <c r="N173" s="10"/>
      <c r="O173" s="11"/>
    </row>
    <row r="174" spans="1:15" x14ac:dyDescent="0.25">
      <c r="A174" s="3"/>
      <c r="B174" s="1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1"/>
    </row>
    <row r="175" spans="1:15" x14ac:dyDescent="0.25">
      <c r="A175" s="3"/>
      <c r="B175" s="12" t="s">
        <v>85</v>
      </c>
      <c r="C175" s="10"/>
      <c r="D175" s="10"/>
      <c r="E175" s="45" t="s">
        <v>17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1"/>
    </row>
    <row r="176" spans="1:15" x14ac:dyDescent="0.25">
      <c r="A176" s="3"/>
      <c r="B176" s="12"/>
      <c r="C176" s="10"/>
      <c r="D176" s="10"/>
      <c r="E176" s="10"/>
      <c r="F176" s="15" t="s">
        <v>86</v>
      </c>
      <c r="G176" s="45" t="s">
        <v>17</v>
      </c>
      <c r="H176" s="10"/>
      <c r="I176" s="10"/>
      <c r="J176" s="10"/>
      <c r="K176" s="10"/>
      <c r="L176" s="10"/>
      <c r="M176" s="10"/>
      <c r="N176" s="10"/>
      <c r="O176" s="11"/>
    </row>
    <row r="177" spans="1:15" x14ac:dyDescent="0.25">
      <c r="A177" s="3"/>
      <c r="B177" s="12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1"/>
    </row>
    <row r="178" spans="1:15" x14ac:dyDescent="0.25">
      <c r="A178" s="3"/>
      <c r="B178" s="12" t="s">
        <v>13</v>
      </c>
      <c r="C178" s="10"/>
      <c r="D178" s="10"/>
      <c r="E178" s="46" t="s">
        <v>17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1"/>
    </row>
    <row r="179" spans="1:15" x14ac:dyDescent="0.25">
      <c r="A179" s="3"/>
      <c r="B179" s="12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1"/>
    </row>
    <row r="180" spans="1:15" ht="18.75" x14ac:dyDescent="0.3">
      <c r="A180" s="3"/>
      <c r="B180" s="57" t="s">
        <v>88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1"/>
    </row>
    <row r="181" spans="1:15" ht="18.75" x14ac:dyDescent="0.3">
      <c r="A181" s="3"/>
      <c r="B181" s="12" t="s">
        <v>20</v>
      </c>
      <c r="C181" s="10"/>
      <c r="D181" s="10"/>
      <c r="E181" s="10"/>
      <c r="F181" s="14">
        <v>11</v>
      </c>
      <c r="G181" s="10" t="s">
        <v>57</v>
      </c>
      <c r="H181" s="99" t="s">
        <v>74</v>
      </c>
      <c r="I181" s="79"/>
      <c r="J181" s="79"/>
      <c r="K181" s="79"/>
      <c r="L181" s="79"/>
      <c r="M181" s="79"/>
      <c r="N181" s="79"/>
      <c r="O181" s="100"/>
    </row>
    <row r="182" spans="1:15" ht="18.75" x14ac:dyDescent="0.3">
      <c r="A182" s="3"/>
      <c r="B182" s="12"/>
      <c r="C182" s="10"/>
      <c r="D182" s="10"/>
      <c r="E182" s="10"/>
      <c r="F182" s="14"/>
      <c r="G182" s="10"/>
      <c r="H182" s="79"/>
      <c r="I182" s="79"/>
      <c r="J182" s="79"/>
      <c r="K182" s="79"/>
      <c r="L182" s="79"/>
      <c r="M182" s="79"/>
      <c r="N182" s="79"/>
      <c r="O182" s="100"/>
    </row>
    <row r="183" spans="1:15" x14ac:dyDescent="0.25">
      <c r="A183" s="3"/>
      <c r="B183" s="1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5"/>
      <c r="O183" s="11"/>
    </row>
    <row r="184" spans="1:15" x14ac:dyDescent="0.25">
      <c r="A184" s="3"/>
      <c r="B184" s="16"/>
      <c r="C184" s="17"/>
      <c r="D184" s="17"/>
      <c r="E184" s="17"/>
      <c r="F184" s="17"/>
      <c r="G184" s="17"/>
      <c r="H184" s="17"/>
      <c r="I184" s="17"/>
      <c r="J184" s="18"/>
      <c r="K184" s="17"/>
      <c r="L184" s="76" t="s">
        <v>15</v>
      </c>
      <c r="M184" s="89"/>
      <c r="N184" s="76" t="s">
        <v>16</v>
      </c>
      <c r="O184" s="77"/>
    </row>
    <row r="185" spans="1:15" x14ac:dyDescent="0.25">
      <c r="A185" s="3"/>
      <c r="B185" s="55" t="s">
        <v>23</v>
      </c>
      <c r="C185" s="20" t="s">
        <v>2</v>
      </c>
      <c r="D185" s="20"/>
      <c r="E185" s="20"/>
      <c r="F185" s="20"/>
      <c r="G185" s="20"/>
      <c r="H185" s="20"/>
      <c r="I185" s="20"/>
      <c r="J185" s="21">
        <f>IF(J186=1,0,1)</f>
        <v>1</v>
      </c>
      <c r="K185" s="20" t="s">
        <v>3</v>
      </c>
      <c r="L185" s="22">
        <v>0.5</v>
      </c>
      <c r="M185" s="23" t="s">
        <v>0</v>
      </c>
      <c r="N185" s="22">
        <f t="shared" ref="N185:N198" si="9">J185*L185</f>
        <v>0.5</v>
      </c>
      <c r="O185" s="24" t="s">
        <v>0</v>
      </c>
    </row>
    <row r="186" spans="1:15" ht="30" customHeight="1" x14ac:dyDescent="0.25">
      <c r="A186" s="3"/>
      <c r="B186" s="19">
        <v>364065</v>
      </c>
      <c r="C186" s="72" t="s">
        <v>4</v>
      </c>
      <c r="D186" s="72"/>
      <c r="E186" s="72"/>
      <c r="F186" s="72"/>
      <c r="G186" s="72"/>
      <c r="H186" s="72"/>
      <c r="I186" s="20"/>
      <c r="J186" s="60"/>
      <c r="K186" s="20" t="s">
        <v>3</v>
      </c>
      <c r="L186" s="22">
        <v>1.5</v>
      </c>
      <c r="M186" s="23" t="s">
        <v>0</v>
      </c>
      <c r="N186" s="22">
        <f t="shared" si="9"/>
        <v>0</v>
      </c>
      <c r="O186" s="24" t="s">
        <v>0</v>
      </c>
    </row>
    <row r="187" spans="1:15" x14ac:dyDescent="0.25">
      <c r="A187" s="3"/>
      <c r="B187" s="55" t="s">
        <v>24</v>
      </c>
      <c r="C187" s="72" t="s">
        <v>25</v>
      </c>
      <c r="D187" s="72"/>
      <c r="E187" s="72"/>
      <c r="F187" s="72"/>
      <c r="G187" s="72"/>
      <c r="H187" s="72"/>
      <c r="I187" s="20"/>
      <c r="J187" s="21">
        <v>1</v>
      </c>
      <c r="K187" s="20" t="s">
        <v>3</v>
      </c>
      <c r="L187" s="22">
        <v>0.5</v>
      </c>
      <c r="M187" s="23" t="s">
        <v>0</v>
      </c>
      <c r="N187" s="22">
        <f t="shared" si="9"/>
        <v>0.5</v>
      </c>
      <c r="O187" s="24" t="s">
        <v>0</v>
      </c>
    </row>
    <row r="188" spans="1:15" x14ac:dyDescent="0.25">
      <c r="A188" s="3"/>
      <c r="B188" s="55" t="s">
        <v>27</v>
      </c>
      <c r="C188" s="20" t="s">
        <v>28</v>
      </c>
      <c r="D188" s="20"/>
      <c r="E188" s="20"/>
      <c r="F188" s="20"/>
      <c r="G188" s="20"/>
      <c r="H188" s="20"/>
      <c r="I188" s="20"/>
      <c r="J188" s="40"/>
      <c r="K188" s="20" t="s">
        <v>3</v>
      </c>
      <c r="L188" s="22">
        <v>1</v>
      </c>
      <c r="M188" s="23" t="s">
        <v>0</v>
      </c>
      <c r="N188" s="22">
        <f t="shared" si="9"/>
        <v>0</v>
      </c>
      <c r="O188" s="24" t="s">
        <v>0</v>
      </c>
    </row>
    <row r="189" spans="1:15" x14ac:dyDescent="0.25">
      <c r="A189" s="3"/>
      <c r="B189" s="55" t="s">
        <v>37</v>
      </c>
      <c r="C189" s="20" t="s">
        <v>38</v>
      </c>
      <c r="D189" s="20"/>
      <c r="E189" s="20"/>
      <c r="F189" s="20"/>
      <c r="G189" s="20"/>
      <c r="H189" s="20"/>
      <c r="I189" s="20"/>
      <c r="J189" s="21">
        <v>1</v>
      </c>
      <c r="K189" s="20" t="s">
        <v>3</v>
      </c>
      <c r="L189" s="22">
        <v>1</v>
      </c>
      <c r="M189" s="23" t="s">
        <v>0</v>
      </c>
      <c r="N189" s="22">
        <f t="shared" si="9"/>
        <v>1</v>
      </c>
      <c r="O189" s="24" t="s">
        <v>0</v>
      </c>
    </row>
    <row r="190" spans="1:15" ht="75.75" customHeight="1" x14ac:dyDescent="0.25">
      <c r="A190" s="3"/>
      <c r="B190" s="19"/>
      <c r="C190" s="72" t="s">
        <v>72</v>
      </c>
      <c r="D190" s="72"/>
      <c r="E190" s="72"/>
      <c r="F190" s="72"/>
      <c r="G190" s="72"/>
      <c r="H190" s="72"/>
      <c r="I190" s="72"/>
      <c r="J190" s="40">
        <f>IF(J186+J188+J189&gt;1.9,0.5,0)</f>
        <v>0</v>
      </c>
      <c r="K190" s="20" t="s">
        <v>62</v>
      </c>
      <c r="L190" s="22">
        <v>1</v>
      </c>
      <c r="M190" s="23" t="s">
        <v>0</v>
      </c>
      <c r="N190" s="22">
        <f t="shared" si="9"/>
        <v>0</v>
      </c>
      <c r="O190" s="24" t="s">
        <v>0</v>
      </c>
    </row>
    <row r="191" spans="1:15" x14ac:dyDescent="0.25">
      <c r="A191" s="3"/>
      <c r="B191" s="55" t="s">
        <v>29</v>
      </c>
      <c r="C191" s="72" t="s">
        <v>30</v>
      </c>
      <c r="D191" s="72"/>
      <c r="E191" s="72"/>
      <c r="F191" s="72"/>
      <c r="G191" s="72"/>
      <c r="H191" s="72"/>
      <c r="I191" s="72"/>
      <c r="J191" s="40"/>
      <c r="K191" s="20" t="s">
        <v>3</v>
      </c>
      <c r="L191" s="22">
        <v>0.5</v>
      </c>
      <c r="M191" s="23" t="s">
        <v>0</v>
      </c>
      <c r="N191" s="22">
        <f t="shared" si="9"/>
        <v>0</v>
      </c>
      <c r="O191" s="24" t="s">
        <v>0</v>
      </c>
    </row>
    <row r="192" spans="1:15" x14ac:dyDescent="0.25">
      <c r="A192" s="3"/>
      <c r="B192" s="55" t="s">
        <v>35</v>
      </c>
      <c r="C192" s="20" t="s">
        <v>36</v>
      </c>
      <c r="D192" s="20"/>
      <c r="E192" s="20"/>
      <c r="F192" s="20"/>
      <c r="G192" s="20"/>
      <c r="H192" s="20"/>
      <c r="I192" s="20"/>
      <c r="J192" s="40"/>
      <c r="K192" s="20" t="s">
        <v>3</v>
      </c>
      <c r="L192" s="22">
        <v>0.16</v>
      </c>
      <c r="M192" s="23" t="s">
        <v>0</v>
      </c>
      <c r="N192" s="22">
        <f t="shared" si="9"/>
        <v>0</v>
      </c>
      <c r="O192" s="24" t="s">
        <v>0</v>
      </c>
    </row>
    <row r="193" spans="1:15" x14ac:dyDescent="0.25">
      <c r="A193" s="3"/>
      <c r="B193" s="55" t="s">
        <v>31</v>
      </c>
      <c r="C193" s="33" t="s">
        <v>32</v>
      </c>
      <c r="D193" s="20"/>
      <c r="E193" s="20"/>
      <c r="F193" s="20"/>
      <c r="G193" s="20"/>
      <c r="H193" s="20"/>
      <c r="I193" s="20"/>
      <c r="J193" s="40"/>
      <c r="K193" s="20" t="s">
        <v>3</v>
      </c>
      <c r="L193" s="22">
        <v>0.94</v>
      </c>
      <c r="M193" s="23" t="s">
        <v>0</v>
      </c>
      <c r="N193" s="22">
        <f t="shared" si="9"/>
        <v>0</v>
      </c>
      <c r="O193" s="24" t="s">
        <v>0</v>
      </c>
    </row>
    <row r="194" spans="1:15" ht="15.75" thickBot="1" x14ac:dyDescent="0.3">
      <c r="A194" s="3"/>
      <c r="B194" s="55" t="s">
        <v>33</v>
      </c>
      <c r="C194" s="48" t="s">
        <v>34</v>
      </c>
      <c r="D194" s="48"/>
      <c r="E194" s="48"/>
      <c r="F194" s="48"/>
      <c r="G194" s="48"/>
      <c r="H194" s="48"/>
      <c r="I194" s="48"/>
      <c r="J194" s="61"/>
      <c r="K194" s="48" t="s">
        <v>3</v>
      </c>
      <c r="L194" s="35">
        <v>0.44</v>
      </c>
      <c r="M194" s="48" t="s">
        <v>0</v>
      </c>
      <c r="N194" s="51">
        <f t="shared" si="9"/>
        <v>0</v>
      </c>
      <c r="O194" s="24" t="s">
        <v>0</v>
      </c>
    </row>
    <row r="195" spans="1:15" ht="30" customHeight="1" x14ac:dyDescent="0.25">
      <c r="A195" s="3"/>
      <c r="B195" s="55" t="s">
        <v>42</v>
      </c>
      <c r="C195" s="73" t="s">
        <v>82</v>
      </c>
      <c r="D195" s="74"/>
      <c r="E195" s="74"/>
      <c r="F195" s="74"/>
      <c r="G195" s="74"/>
      <c r="H195" s="74"/>
      <c r="I195" s="75"/>
      <c r="J195" s="62">
        <v>1</v>
      </c>
      <c r="K195" s="63" t="s">
        <v>3</v>
      </c>
      <c r="L195" s="64">
        <v>0.5</v>
      </c>
      <c r="M195" s="65" t="s">
        <v>0</v>
      </c>
      <c r="N195" s="22">
        <f t="shared" si="9"/>
        <v>0.5</v>
      </c>
      <c r="O195" s="24" t="s">
        <v>0</v>
      </c>
    </row>
    <row r="196" spans="1:15" ht="46.5" customHeight="1" x14ac:dyDescent="0.25">
      <c r="A196" s="3"/>
      <c r="B196" s="55" t="s">
        <v>48</v>
      </c>
      <c r="C196" s="81" t="s">
        <v>83</v>
      </c>
      <c r="D196" s="72"/>
      <c r="E196" s="72"/>
      <c r="F196" s="72"/>
      <c r="G196" s="72"/>
      <c r="H196" s="72"/>
      <c r="I196" s="82"/>
      <c r="J196" s="40"/>
      <c r="K196" s="20" t="s">
        <v>3</v>
      </c>
      <c r="L196" s="22">
        <v>0.5</v>
      </c>
      <c r="M196" s="23" t="s">
        <v>0</v>
      </c>
      <c r="N196" s="22">
        <f t="shared" si="9"/>
        <v>0</v>
      </c>
      <c r="O196" s="24" t="s">
        <v>0</v>
      </c>
    </row>
    <row r="197" spans="1:15" ht="30" customHeight="1" x14ac:dyDescent="0.25">
      <c r="A197" s="3"/>
      <c r="B197" s="56" t="s">
        <v>70</v>
      </c>
      <c r="C197" s="103" t="s">
        <v>61</v>
      </c>
      <c r="D197" s="104"/>
      <c r="E197" s="104"/>
      <c r="F197" s="104"/>
      <c r="G197" s="104"/>
      <c r="H197" s="104"/>
      <c r="I197" s="105"/>
      <c r="J197" s="21">
        <v>1</v>
      </c>
      <c r="K197" s="42" t="s">
        <v>3</v>
      </c>
      <c r="L197" s="43">
        <v>0.5</v>
      </c>
      <c r="M197" s="44" t="s">
        <v>0</v>
      </c>
      <c r="N197" s="22">
        <f t="shared" si="9"/>
        <v>0.5</v>
      </c>
      <c r="O197" s="24" t="s">
        <v>0</v>
      </c>
    </row>
    <row r="198" spans="1:15" x14ac:dyDescent="0.25">
      <c r="A198" s="3"/>
      <c r="B198" s="19"/>
      <c r="C198" s="20" t="s">
        <v>96</v>
      </c>
      <c r="D198" s="20"/>
      <c r="E198" s="20"/>
      <c r="F198" s="20"/>
      <c r="G198" s="20"/>
      <c r="H198" s="20"/>
      <c r="I198" s="20"/>
      <c r="J198" s="21">
        <v>1</v>
      </c>
      <c r="K198" s="20" t="s">
        <v>3</v>
      </c>
      <c r="L198" s="22">
        <v>0.5</v>
      </c>
      <c r="M198" s="23" t="s">
        <v>0</v>
      </c>
      <c r="N198" s="22">
        <f t="shared" si="9"/>
        <v>0.5</v>
      </c>
      <c r="O198" s="24" t="s">
        <v>0</v>
      </c>
    </row>
    <row r="199" spans="1:15" ht="18.75" x14ac:dyDescent="0.25">
      <c r="A199" s="3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9" t="s">
        <v>14</v>
      </c>
      <c r="O199" s="50">
        <f>SUM(N185:N198)</f>
        <v>3.5</v>
      </c>
    </row>
    <row r="200" spans="1:15" ht="18.75" x14ac:dyDescent="0.3">
      <c r="A200" s="3"/>
      <c r="B200" s="12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5"/>
      <c r="O200" s="25"/>
    </row>
    <row r="201" spans="1:15" x14ac:dyDescent="0.25">
      <c r="A201" s="3"/>
      <c r="B201" s="78" t="str">
        <f>IF(O199&lt;=F181,"Mivel a SZUMMA egynértékű hossz kisebb mint a legfeljebb MEGENGEDETT egyenértékű hossz, így a méretezett füstelvezetés MEGFELEL!",IF(O199&lt;=F181*1.15,"Ha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11"/>
    </row>
    <row r="202" spans="1:15" x14ac:dyDescent="0.25">
      <c r="A202" s="3"/>
      <c r="B202" s="80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11"/>
    </row>
    <row r="203" spans="1:15" ht="15.75" thickBot="1" x14ac:dyDescent="0.3">
      <c r="A203" s="3"/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8"/>
      <c r="O203" s="29"/>
    </row>
    <row r="204" spans="1:15" x14ac:dyDescent="0.25">
      <c r="A204" s="3"/>
      <c r="B204" s="5" t="s">
        <v>84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30"/>
      <c r="O204" s="5"/>
    </row>
    <row r="205" spans="1: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1"/>
      <c r="O205" s="3"/>
    </row>
    <row r="206" spans="1: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1"/>
      <c r="O206" s="3"/>
    </row>
    <row r="207" spans="1:15" ht="15.75" thickBot="1" x14ac:dyDescent="0.3">
      <c r="A207" s="3"/>
      <c r="B207" s="5" t="s">
        <v>67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x14ac:dyDescent="0.25">
      <c r="A208" s="3"/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8.75" x14ac:dyDescent="0.3">
      <c r="A209" s="3"/>
      <c r="B209" s="9" t="s">
        <v>19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1"/>
    </row>
    <row r="210" spans="1:15" x14ac:dyDescent="0.25">
      <c r="A210" s="3"/>
      <c r="B210" s="12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1"/>
    </row>
    <row r="211" spans="1:15" x14ac:dyDescent="0.25">
      <c r="A211" s="3"/>
      <c r="B211" s="12" t="s">
        <v>87</v>
      </c>
      <c r="C211" s="10"/>
      <c r="D211" s="10"/>
      <c r="E211" s="45" t="s">
        <v>17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1"/>
    </row>
    <row r="212" spans="1:15" x14ac:dyDescent="0.25">
      <c r="A212" s="3"/>
      <c r="B212" s="12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1"/>
    </row>
    <row r="213" spans="1:15" ht="18.75" x14ac:dyDescent="0.4">
      <c r="A213" s="3"/>
      <c r="B213" s="12" t="s">
        <v>18</v>
      </c>
      <c r="C213" s="10"/>
      <c r="D213" s="10"/>
      <c r="E213" s="13" t="s">
        <v>66</v>
      </c>
      <c r="F213" s="45" t="s">
        <v>17</v>
      </c>
      <c r="G213" s="10"/>
      <c r="H213" s="10"/>
      <c r="I213" s="10"/>
      <c r="J213" s="10"/>
      <c r="K213" s="10"/>
      <c r="L213" s="10"/>
      <c r="M213" s="10"/>
      <c r="N213" s="10"/>
      <c r="O213" s="11"/>
    </row>
    <row r="214" spans="1:15" x14ac:dyDescent="0.25">
      <c r="A214" s="3"/>
      <c r="B214" s="12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1"/>
    </row>
    <row r="215" spans="1:15" x14ac:dyDescent="0.25">
      <c r="A215" s="3"/>
      <c r="B215" s="12" t="s">
        <v>85</v>
      </c>
      <c r="C215" s="10"/>
      <c r="D215" s="10"/>
      <c r="E215" s="45" t="s">
        <v>17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1"/>
    </row>
    <row r="216" spans="1:15" x14ac:dyDescent="0.25">
      <c r="A216" s="3"/>
      <c r="B216" s="12"/>
      <c r="C216" s="10"/>
      <c r="D216" s="10"/>
      <c r="E216" s="10"/>
      <c r="F216" s="15" t="s">
        <v>86</v>
      </c>
      <c r="G216" s="45" t="s">
        <v>17</v>
      </c>
      <c r="H216" s="10"/>
      <c r="I216" s="10"/>
      <c r="J216" s="10"/>
      <c r="K216" s="10"/>
      <c r="L216" s="10"/>
      <c r="M216" s="10"/>
      <c r="N216" s="10"/>
      <c r="O216" s="11"/>
    </row>
    <row r="217" spans="1:15" x14ac:dyDescent="0.25">
      <c r="A217" s="3"/>
      <c r="B217" s="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1"/>
    </row>
    <row r="218" spans="1:15" x14ac:dyDescent="0.25">
      <c r="A218" s="3"/>
      <c r="B218" s="12" t="s">
        <v>13</v>
      </c>
      <c r="C218" s="10"/>
      <c r="D218" s="10"/>
      <c r="E218" s="46" t="s">
        <v>17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1"/>
    </row>
    <row r="219" spans="1:15" x14ac:dyDescent="0.25">
      <c r="A219" s="3"/>
      <c r="B219" s="1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1"/>
    </row>
    <row r="220" spans="1:15" ht="18.75" x14ac:dyDescent="0.3">
      <c r="A220" s="3"/>
      <c r="B220" s="57" t="s">
        <v>94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"/>
    </row>
    <row r="221" spans="1:15" ht="18.75" x14ac:dyDescent="0.3">
      <c r="A221" s="3"/>
      <c r="B221" s="12" t="s">
        <v>20</v>
      </c>
      <c r="C221" s="10"/>
      <c r="D221" s="10"/>
      <c r="E221" s="10"/>
      <c r="F221" s="14">
        <v>30</v>
      </c>
      <c r="G221" s="10" t="s">
        <v>57</v>
      </c>
      <c r="H221" s="99" t="s">
        <v>74</v>
      </c>
      <c r="I221" s="79"/>
      <c r="J221" s="79"/>
      <c r="K221" s="79"/>
      <c r="L221" s="79"/>
      <c r="M221" s="79"/>
      <c r="N221" s="79"/>
      <c r="O221" s="100"/>
    </row>
    <row r="222" spans="1:15" ht="18.75" x14ac:dyDescent="0.3">
      <c r="A222" s="3"/>
      <c r="B222" s="12"/>
      <c r="C222" s="10"/>
      <c r="D222" s="10"/>
      <c r="E222" s="10"/>
      <c r="F222" s="14"/>
      <c r="G222" s="10"/>
      <c r="H222" s="79"/>
      <c r="I222" s="79"/>
      <c r="J222" s="79"/>
      <c r="K222" s="79"/>
      <c r="L222" s="79"/>
      <c r="M222" s="79"/>
      <c r="N222" s="79"/>
      <c r="O222" s="100"/>
    </row>
    <row r="223" spans="1:15" x14ac:dyDescent="0.25">
      <c r="A223" s="3"/>
      <c r="B223" s="12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5"/>
      <c r="O223" s="11"/>
    </row>
    <row r="224" spans="1:15" ht="43.5" customHeight="1" x14ac:dyDescent="0.25">
      <c r="A224" s="3"/>
      <c r="B224" s="16"/>
      <c r="C224" s="17"/>
      <c r="D224" s="17"/>
      <c r="E224" s="17"/>
      <c r="F224" s="17"/>
      <c r="G224" s="17"/>
      <c r="H224" s="17"/>
      <c r="I224" s="17"/>
      <c r="J224" s="18"/>
      <c r="K224" s="17"/>
      <c r="L224" s="76" t="s">
        <v>15</v>
      </c>
      <c r="M224" s="89"/>
      <c r="N224" s="76" t="s">
        <v>16</v>
      </c>
      <c r="O224" s="77"/>
    </row>
    <row r="225" spans="1:15" ht="30" customHeight="1" x14ac:dyDescent="0.25">
      <c r="A225" s="3"/>
      <c r="B225" s="55" t="s">
        <v>41</v>
      </c>
      <c r="C225" s="81" t="s">
        <v>58</v>
      </c>
      <c r="D225" s="72"/>
      <c r="E225" s="72"/>
      <c r="F225" s="72"/>
      <c r="G225" s="72"/>
      <c r="H225" s="72"/>
      <c r="I225" s="82"/>
      <c r="J225" s="21">
        <v>1</v>
      </c>
      <c r="K225" s="20" t="s">
        <v>3</v>
      </c>
      <c r="L225" s="22">
        <v>0.11</v>
      </c>
      <c r="M225" s="23" t="s">
        <v>0</v>
      </c>
      <c r="N225" s="22">
        <f t="shared" ref="N225:N237" si="10">J225*L225</f>
        <v>0.11</v>
      </c>
      <c r="O225" s="24" t="s">
        <v>0</v>
      </c>
    </row>
    <row r="226" spans="1:15" x14ac:dyDescent="0.25">
      <c r="A226" s="3"/>
      <c r="B226" s="55" t="s">
        <v>42</v>
      </c>
      <c r="C226" s="20" t="s">
        <v>43</v>
      </c>
      <c r="D226" s="20"/>
      <c r="E226" s="20"/>
      <c r="F226" s="20"/>
      <c r="G226" s="20"/>
      <c r="H226" s="20"/>
      <c r="I226" s="20"/>
      <c r="J226" s="40"/>
      <c r="K226" s="20" t="s">
        <v>3</v>
      </c>
      <c r="L226" s="22">
        <v>3</v>
      </c>
      <c r="M226" s="23" t="s">
        <v>0</v>
      </c>
      <c r="N226" s="22">
        <f t="shared" si="10"/>
        <v>0</v>
      </c>
      <c r="O226" s="24" t="s">
        <v>0</v>
      </c>
    </row>
    <row r="227" spans="1:15" x14ac:dyDescent="0.25">
      <c r="A227" s="3"/>
      <c r="B227" s="55" t="s">
        <v>54</v>
      </c>
      <c r="C227" s="33" t="s">
        <v>55</v>
      </c>
      <c r="D227" s="20"/>
      <c r="E227" s="20"/>
      <c r="F227" s="20"/>
      <c r="G227" s="20"/>
      <c r="H227" s="20"/>
      <c r="I227" s="23"/>
      <c r="J227" s="40"/>
      <c r="K227" s="20" t="s">
        <v>3</v>
      </c>
      <c r="L227" s="22">
        <v>3</v>
      </c>
      <c r="M227" s="23" t="s">
        <v>0</v>
      </c>
      <c r="N227" s="22">
        <f>J227*L227</f>
        <v>0</v>
      </c>
      <c r="O227" s="24" t="s">
        <v>0</v>
      </c>
    </row>
    <row r="228" spans="1:15" ht="75.75" customHeight="1" x14ac:dyDescent="0.25">
      <c r="A228" s="3"/>
      <c r="B228" s="19"/>
      <c r="C228" s="72" t="s">
        <v>73</v>
      </c>
      <c r="D228" s="72"/>
      <c r="E228" s="72"/>
      <c r="F228" s="72"/>
      <c r="G228" s="72"/>
      <c r="H228" s="72"/>
      <c r="I228" s="72"/>
      <c r="J228" s="40">
        <f>IF(J226+J227&gt;1.9,0.5,0)</f>
        <v>0</v>
      </c>
      <c r="K228" s="20" t="s">
        <v>62</v>
      </c>
      <c r="L228" s="22">
        <v>1.5</v>
      </c>
      <c r="M228" s="23" t="s">
        <v>0</v>
      </c>
      <c r="N228" s="22">
        <f t="shared" ref="N228" si="11">J228*L228</f>
        <v>0</v>
      </c>
      <c r="O228" s="24" t="s">
        <v>0</v>
      </c>
    </row>
    <row r="229" spans="1:15" x14ac:dyDescent="0.25">
      <c r="A229" s="3"/>
      <c r="B229" s="55" t="s">
        <v>44</v>
      </c>
      <c r="C229" s="20" t="s">
        <v>45</v>
      </c>
      <c r="D229" s="20"/>
      <c r="E229" s="20"/>
      <c r="F229" s="20"/>
      <c r="G229" s="20"/>
      <c r="H229" s="20"/>
      <c r="I229" s="20"/>
      <c r="J229" s="40"/>
      <c r="K229" s="20" t="s">
        <v>3</v>
      </c>
      <c r="L229" s="22">
        <v>1.5</v>
      </c>
      <c r="M229" s="23" t="s">
        <v>0</v>
      </c>
      <c r="N229" s="22">
        <f t="shared" si="10"/>
        <v>0</v>
      </c>
      <c r="O229" s="24" t="s">
        <v>0</v>
      </c>
    </row>
    <row r="230" spans="1:15" x14ac:dyDescent="0.25">
      <c r="A230" s="3"/>
      <c r="B230" s="55" t="s">
        <v>52</v>
      </c>
      <c r="C230" s="20" t="s">
        <v>53</v>
      </c>
      <c r="D230" s="20"/>
      <c r="E230" s="20"/>
      <c r="F230" s="20"/>
      <c r="G230" s="20"/>
      <c r="H230" s="20"/>
      <c r="I230" s="20"/>
      <c r="J230" s="40"/>
      <c r="K230" s="20" t="s">
        <v>3</v>
      </c>
      <c r="L230" s="22">
        <v>0.16</v>
      </c>
      <c r="M230" s="23" t="s">
        <v>0</v>
      </c>
      <c r="N230" s="22">
        <f>J230*L230</f>
        <v>0</v>
      </c>
      <c r="O230" s="24" t="s">
        <v>0</v>
      </c>
    </row>
    <row r="231" spans="1:15" ht="30" customHeight="1" x14ac:dyDescent="0.25">
      <c r="A231" s="3"/>
      <c r="B231" s="55" t="s">
        <v>46</v>
      </c>
      <c r="C231" s="72" t="s">
        <v>77</v>
      </c>
      <c r="D231" s="72"/>
      <c r="E231" s="72"/>
      <c r="F231" s="72"/>
      <c r="G231" s="72"/>
      <c r="H231" s="72"/>
      <c r="I231" s="72"/>
      <c r="J231" s="21">
        <v>1</v>
      </c>
      <c r="K231" s="20" t="s">
        <v>3</v>
      </c>
      <c r="L231" s="22">
        <v>1</v>
      </c>
      <c r="M231" s="23" t="s">
        <v>0</v>
      </c>
      <c r="N231" s="22">
        <f t="shared" si="10"/>
        <v>1</v>
      </c>
      <c r="O231" s="24" t="s">
        <v>0</v>
      </c>
    </row>
    <row r="232" spans="1:15" ht="30" customHeight="1" x14ac:dyDescent="0.25">
      <c r="A232" s="3"/>
      <c r="B232" s="55" t="s">
        <v>47</v>
      </c>
      <c r="C232" s="81" t="s">
        <v>65</v>
      </c>
      <c r="D232" s="72"/>
      <c r="E232" s="72"/>
      <c r="F232" s="72"/>
      <c r="G232" s="72"/>
      <c r="H232" s="72"/>
      <c r="I232" s="82"/>
      <c r="J232" s="21">
        <v>0</v>
      </c>
      <c r="K232" s="20" t="s">
        <v>3</v>
      </c>
      <c r="L232" s="22">
        <v>0.88</v>
      </c>
      <c r="M232" s="23" t="s">
        <v>0</v>
      </c>
      <c r="N232" s="22">
        <f t="shared" si="10"/>
        <v>0</v>
      </c>
      <c r="O232" s="24" t="s">
        <v>0</v>
      </c>
    </row>
    <row r="233" spans="1:15" ht="16.5" customHeight="1" x14ac:dyDescent="0.25">
      <c r="A233" s="3"/>
      <c r="B233" s="55" t="s">
        <v>48</v>
      </c>
      <c r="C233" s="20" t="s">
        <v>49</v>
      </c>
      <c r="D233" s="20"/>
      <c r="E233" s="20"/>
      <c r="F233" s="20"/>
      <c r="G233" s="20"/>
      <c r="H233" s="20"/>
      <c r="I233" s="20"/>
      <c r="J233" s="40"/>
      <c r="K233" s="20" t="s">
        <v>3</v>
      </c>
      <c r="L233" s="22">
        <v>0.94</v>
      </c>
      <c r="M233" s="23" t="s">
        <v>0</v>
      </c>
      <c r="N233" s="22">
        <f>J233*L233</f>
        <v>0</v>
      </c>
      <c r="O233" s="24" t="s">
        <v>0</v>
      </c>
    </row>
    <row r="234" spans="1:15" ht="17.25" customHeight="1" x14ac:dyDescent="0.25">
      <c r="A234" s="3"/>
      <c r="B234" s="55" t="s">
        <v>50</v>
      </c>
      <c r="C234" s="20" t="s">
        <v>51</v>
      </c>
      <c r="D234" s="20"/>
      <c r="E234" s="20"/>
      <c r="F234" s="20"/>
      <c r="G234" s="20"/>
      <c r="H234" s="20"/>
      <c r="I234" s="20"/>
      <c r="J234" s="40"/>
      <c r="K234" s="20" t="s">
        <v>3</v>
      </c>
      <c r="L234" s="22">
        <v>0.45</v>
      </c>
      <c r="M234" s="23" t="s">
        <v>0</v>
      </c>
      <c r="N234" s="22">
        <f>J234*L234</f>
        <v>0</v>
      </c>
      <c r="O234" s="24" t="s">
        <v>0</v>
      </c>
    </row>
    <row r="235" spans="1:15" x14ac:dyDescent="0.25">
      <c r="A235" s="3"/>
      <c r="B235" s="55" t="s">
        <v>68</v>
      </c>
      <c r="C235" s="20" t="s">
        <v>59</v>
      </c>
      <c r="D235" s="20"/>
      <c r="E235" s="20"/>
      <c r="F235" s="20"/>
      <c r="G235" s="20"/>
      <c r="H235" s="20"/>
      <c r="I235" s="20"/>
      <c r="J235" s="40"/>
      <c r="K235" s="20" t="s">
        <v>0</v>
      </c>
      <c r="L235" s="22">
        <v>1.7</v>
      </c>
      <c r="M235" s="23" t="s">
        <v>0</v>
      </c>
      <c r="N235" s="22">
        <f t="shared" si="10"/>
        <v>0</v>
      </c>
      <c r="O235" s="24" t="s">
        <v>0</v>
      </c>
    </row>
    <row r="236" spans="1:15" ht="45.75" customHeight="1" x14ac:dyDescent="0.25">
      <c r="A236" s="3"/>
      <c r="B236" s="55" t="s">
        <v>69</v>
      </c>
      <c r="C236" s="81" t="s">
        <v>60</v>
      </c>
      <c r="D236" s="72"/>
      <c r="E236" s="72"/>
      <c r="F236" s="72"/>
      <c r="G236" s="72"/>
      <c r="H236" s="72"/>
      <c r="I236" s="82"/>
      <c r="J236" s="40"/>
      <c r="K236" s="20" t="s">
        <v>3</v>
      </c>
      <c r="L236" s="22">
        <v>0.08</v>
      </c>
      <c r="M236" s="23" t="s">
        <v>0</v>
      </c>
      <c r="N236" s="22">
        <f t="shared" ref="N236" si="12">J236*L236</f>
        <v>0</v>
      </c>
      <c r="O236" s="24" t="s">
        <v>0</v>
      </c>
    </row>
    <row r="237" spans="1:15" s="2" customFormat="1" ht="30" customHeight="1" x14ac:dyDescent="0.25">
      <c r="A237" s="32"/>
      <c r="B237" s="55" t="s">
        <v>70</v>
      </c>
      <c r="C237" s="90" t="s">
        <v>61</v>
      </c>
      <c r="D237" s="91"/>
      <c r="E237" s="91"/>
      <c r="F237" s="91"/>
      <c r="G237" s="91"/>
      <c r="H237" s="91"/>
      <c r="I237" s="92"/>
      <c r="J237" s="60"/>
      <c r="K237" s="20" t="s">
        <v>3</v>
      </c>
      <c r="L237" s="22">
        <v>0.5</v>
      </c>
      <c r="M237" s="23" t="s">
        <v>0</v>
      </c>
      <c r="N237" s="22">
        <f t="shared" si="10"/>
        <v>0</v>
      </c>
      <c r="O237" s="24" t="s">
        <v>0</v>
      </c>
    </row>
    <row r="238" spans="1:15" ht="48" customHeight="1" x14ac:dyDescent="0.25">
      <c r="A238" s="3"/>
      <c r="B238" s="55" t="s">
        <v>26</v>
      </c>
      <c r="C238" s="93" t="s">
        <v>63</v>
      </c>
      <c r="D238" s="94"/>
      <c r="E238" s="94"/>
      <c r="F238" s="94"/>
      <c r="G238" s="94"/>
      <c r="H238" s="94"/>
      <c r="I238" s="95"/>
      <c r="J238" s="60"/>
      <c r="K238" s="34" t="s">
        <v>3</v>
      </c>
      <c r="L238" s="35">
        <v>1.5</v>
      </c>
      <c r="M238" s="36" t="s">
        <v>0</v>
      </c>
      <c r="N238" s="37">
        <f t="shared" ref="N238" si="13">J238*L238</f>
        <v>0</v>
      </c>
      <c r="O238" s="38" t="s">
        <v>0</v>
      </c>
    </row>
    <row r="239" spans="1:15" ht="30" customHeight="1" x14ac:dyDescent="0.25">
      <c r="A239" s="3"/>
      <c r="B239" s="55" t="s">
        <v>40</v>
      </c>
      <c r="C239" s="96" t="s">
        <v>78</v>
      </c>
      <c r="D239" s="97"/>
      <c r="E239" s="97"/>
      <c r="F239" s="97"/>
      <c r="G239" s="97"/>
      <c r="H239" s="97"/>
      <c r="I239" s="98"/>
      <c r="J239" s="60"/>
      <c r="K239" s="20" t="s">
        <v>3</v>
      </c>
      <c r="L239" s="22">
        <v>1.1399999999999999</v>
      </c>
      <c r="M239" s="23" t="s">
        <v>0</v>
      </c>
      <c r="N239" s="22">
        <f>J239*L239</f>
        <v>0</v>
      </c>
      <c r="O239" s="24" t="s">
        <v>0</v>
      </c>
    </row>
    <row r="240" spans="1:15" ht="15" customHeight="1" x14ac:dyDescent="0.25">
      <c r="A240" s="3"/>
      <c r="B240" s="55" t="s">
        <v>56</v>
      </c>
      <c r="C240" s="20" t="s">
        <v>79</v>
      </c>
      <c r="D240" s="20"/>
      <c r="E240" s="20"/>
      <c r="F240" s="20"/>
      <c r="G240" s="20"/>
      <c r="H240" s="20"/>
      <c r="I240" s="20"/>
      <c r="J240" s="60"/>
      <c r="K240" s="20" t="s">
        <v>3</v>
      </c>
      <c r="L240" s="22">
        <v>0.93</v>
      </c>
      <c r="M240" s="23" t="s">
        <v>0</v>
      </c>
      <c r="N240" s="22">
        <f>J240*L240</f>
        <v>0</v>
      </c>
      <c r="O240" s="24" t="s">
        <v>0</v>
      </c>
    </row>
    <row r="241" spans="1:15" ht="30" customHeight="1" x14ac:dyDescent="0.25">
      <c r="A241" s="3"/>
      <c r="B241" s="19"/>
      <c r="C241" s="81" t="s">
        <v>80</v>
      </c>
      <c r="D241" s="72"/>
      <c r="E241" s="72"/>
      <c r="F241" s="72"/>
      <c r="G241" s="72"/>
      <c r="H241" s="72"/>
      <c r="I241" s="82"/>
      <c r="J241" s="21">
        <v>0</v>
      </c>
      <c r="K241" s="20" t="s">
        <v>3</v>
      </c>
      <c r="L241" s="22">
        <v>0</v>
      </c>
      <c r="M241" s="23" t="s">
        <v>0</v>
      </c>
      <c r="N241" s="22">
        <f>J241*L241</f>
        <v>0</v>
      </c>
      <c r="O241" s="24" t="s">
        <v>0</v>
      </c>
    </row>
    <row r="242" spans="1:15" ht="18.75" x14ac:dyDescent="0.25">
      <c r="A242" s="3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9" t="s">
        <v>14</v>
      </c>
      <c r="O242" s="50">
        <f>SUM(N225:N241)</f>
        <v>1.1100000000000001</v>
      </c>
    </row>
    <row r="243" spans="1:15" ht="18.75" x14ac:dyDescent="0.3">
      <c r="A243" s="3"/>
      <c r="B243" s="12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5"/>
      <c r="O243" s="25"/>
    </row>
    <row r="244" spans="1:15" x14ac:dyDescent="0.25">
      <c r="A244" s="3"/>
      <c r="B244" s="78" t="str">
        <f>IF(O242&lt;=F221,"Mivel a SZUMMA egynértékű hossz kisebb mint a legfeljebb MEGENGEDETT egyenértékű hossz, így a méretezett füstelvezetés MEGFELEL!",IF(O242&lt;=F221*1.15,"Ha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11"/>
    </row>
    <row r="245" spans="1:15" x14ac:dyDescent="0.25">
      <c r="A245" s="3"/>
      <c r="B245" s="80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11"/>
    </row>
    <row r="246" spans="1:15" ht="15.75" thickBot="1" x14ac:dyDescent="0.3">
      <c r="A246" s="3"/>
      <c r="B246" s="26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8"/>
      <c r="O246" s="29"/>
    </row>
    <row r="247" spans="1:15" x14ac:dyDescent="0.25">
      <c r="A247" s="3"/>
      <c r="B247" s="5" t="s">
        <v>84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30"/>
      <c r="O247" s="5"/>
    </row>
    <row r="248" spans="1: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5.75" thickBot="1" x14ac:dyDescent="0.3">
      <c r="A250" s="3"/>
      <c r="B250" s="5" t="s">
        <v>67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x14ac:dyDescent="0.25">
      <c r="A251" s="3"/>
      <c r="B251" s="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8.75" x14ac:dyDescent="0.3">
      <c r="A252" s="3"/>
      <c r="B252" s="9" t="s">
        <v>19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1"/>
    </row>
    <row r="253" spans="1:15" x14ac:dyDescent="0.25">
      <c r="A253" s="3"/>
      <c r="B253" s="12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1"/>
    </row>
    <row r="254" spans="1:15" x14ac:dyDescent="0.25">
      <c r="A254" s="3"/>
      <c r="B254" s="12" t="s">
        <v>87</v>
      </c>
      <c r="C254" s="10"/>
      <c r="D254" s="10"/>
      <c r="E254" s="45" t="s">
        <v>17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1"/>
    </row>
    <row r="255" spans="1:15" x14ac:dyDescent="0.25">
      <c r="A255" s="3"/>
      <c r="B255" s="12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1"/>
    </row>
    <row r="256" spans="1:15" ht="18.75" x14ac:dyDescent="0.4">
      <c r="A256" s="3"/>
      <c r="B256" s="12" t="s">
        <v>18</v>
      </c>
      <c r="C256" s="10"/>
      <c r="D256" s="10"/>
      <c r="E256" s="13" t="s">
        <v>66</v>
      </c>
      <c r="F256" s="45" t="s">
        <v>17</v>
      </c>
      <c r="G256" s="10"/>
      <c r="H256" s="10"/>
      <c r="I256" s="10"/>
      <c r="J256" s="10"/>
      <c r="K256" s="10"/>
      <c r="L256" s="10"/>
      <c r="M256" s="10"/>
      <c r="N256" s="10"/>
      <c r="O256" s="11"/>
    </row>
    <row r="257" spans="1:15" x14ac:dyDescent="0.25">
      <c r="A257" s="3"/>
      <c r="B257" s="12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1"/>
    </row>
    <row r="258" spans="1:15" x14ac:dyDescent="0.25">
      <c r="A258" s="3"/>
      <c r="B258" s="12" t="s">
        <v>85</v>
      </c>
      <c r="C258" s="10"/>
      <c r="D258" s="10"/>
      <c r="E258" s="45" t="s">
        <v>17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1"/>
    </row>
    <row r="259" spans="1:15" x14ac:dyDescent="0.25">
      <c r="A259" s="3"/>
      <c r="B259" s="12"/>
      <c r="C259" s="10"/>
      <c r="D259" s="10"/>
      <c r="E259" s="10"/>
      <c r="F259" s="15" t="s">
        <v>86</v>
      </c>
      <c r="G259" s="45" t="s">
        <v>17</v>
      </c>
      <c r="H259" s="10"/>
      <c r="I259" s="10"/>
      <c r="J259" s="10"/>
      <c r="K259" s="10"/>
      <c r="L259" s="10"/>
      <c r="M259" s="10"/>
      <c r="N259" s="10"/>
      <c r="O259" s="11"/>
    </row>
    <row r="260" spans="1:15" x14ac:dyDescent="0.25">
      <c r="A260" s="3"/>
      <c r="B260" s="12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1"/>
    </row>
    <row r="261" spans="1:15" x14ac:dyDescent="0.25">
      <c r="A261" s="3"/>
      <c r="B261" s="12" t="s">
        <v>13</v>
      </c>
      <c r="C261" s="10"/>
      <c r="D261" s="10"/>
      <c r="E261" s="46" t="s">
        <v>17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1"/>
    </row>
    <row r="262" spans="1:15" x14ac:dyDescent="0.25">
      <c r="A262" s="3"/>
      <c r="B262" s="12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1"/>
    </row>
    <row r="263" spans="1:15" ht="18.75" x14ac:dyDescent="0.3">
      <c r="A263" s="3"/>
      <c r="B263" s="57" t="s">
        <v>91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1"/>
    </row>
    <row r="264" spans="1:15" ht="18.75" x14ac:dyDescent="0.3">
      <c r="A264" s="3"/>
      <c r="B264" s="12" t="s">
        <v>20</v>
      </c>
      <c r="C264" s="10"/>
      <c r="D264" s="10"/>
      <c r="E264" s="10"/>
      <c r="F264" s="14">
        <v>40</v>
      </c>
      <c r="G264" s="10" t="s">
        <v>57</v>
      </c>
      <c r="H264" s="99" t="s">
        <v>74</v>
      </c>
      <c r="I264" s="79"/>
      <c r="J264" s="79"/>
      <c r="K264" s="79"/>
      <c r="L264" s="79"/>
      <c r="M264" s="79"/>
      <c r="N264" s="79"/>
      <c r="O264" s="100"/>
    </row>
    <row r="265" spans="1:15" x14ac:dyDescent="0.25">
      <c r="A265" s="3"/>
      <c r="B265" s="12"/>
      <c r="C265" s="10"/>
      <c r="D265" s="10"/>
      <c r="E265" s="10"/>
      <c r="F265" s="59" t="s">
        <v>90</v>
      </c>
      <c r="G265" s="10"/>
      <c r="H265" s="79"/>
      <c r="I265" s="79"/>
      <c r="J265" s="79"/>
      <c r="K265" s="79"/>
      <c r="L265" s="79"/>
      <c r="M265" s="79"/>
      <c r="N265" s="79"/>
      <c r="O265" s="100"/>
    </row>
    <row r="266" spans="1:15" x14ac:dyDescent="0.25">
      <c r="A266" s="3"/>
      <c r="B266" s="12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5"/>
      <c r="O266" s="11"/>
    </row>
    <row r="267" spans="1:15" ht="42.75" customHeight="1" x14ac:dyDescent="0.25">
      <c r="A267" s="3"/>
      <c r="B267" s="16"/>
      <c r="C267" s="17"/>
      <c r="D267" s="17"/>
      <c r="E267" s="17"/>
      <c r="F267" s="17"/>
      <c r="G267" s="17"/>
      <c r="H267" s="17"/>
      <c r="I267" s="17"/>
      <c r="J267" s="18"/>
      <c r="K267" s="17"/>
      <c r="L267" s="76" t="s">
        <v>15</v>
      </c>
      <c r="M267" s="89"/>
      <c r="N267" s="76" t="s">
        <v>16</v>
      </c>
      <c r="O267" s="77"/>
    </row>
    <row r="268" spans="1:15" ht="30.75" customHeight="1" x14ac:dyDescent="0.25">
      <c r="A268" s="3"/>
      <c r="B268" s="55" t="s">
        <v>41</v>
      </c>
      <c r="C268" s="81" t="s">
        <v>58</v>
      </c>
      <c r="D268" s="72"/>
      <c r="E268" s="72"/>
      <c r="F268" s="72"/>
      <c r="G268" s="72"/>
      <c r="H268" s="72"/>
      <c r="I268" s="82"/>
      <c r="J268" s="21">
        <v>1</v>
      </c>
      <c r="K268" s="20" t="s">
        <v>3</v>
      </c>
      <c r="L268" s="22">
        <v>0.11</v>
      </c>
      <c r="M268" s="23" t="s">
        <v>0</v>
      </c>
      <c r="N268" s="22">
        <f t="shared" ref="N268:N269" si="14">J268*L268</f>
        <v>0.11</v>
      </c>
      <c r="O268" s="24" t="s">
        <v>0</v>
      </c>
    </row>
    <row r="269" spans="1:15" x14ac:dyDescent="0.25">
      <c r="A269" s="3"/>
      <c r="B269" s="55" t="s">
        <v>42</v>
      </c>
      <c r="C269" s="20" t="s">
        <v>43</v>
      </c>
      <c r="D269" s="20"/>
      <c r="E269" s="20"/>
      <c r="F269" s="20"/>
      <c r="G269" s="20"/>
      <c r="H269" s="20"/>
      <c r="I269" s="20"/>
      <c r="J269" s="40"/>
      <c r="K269" s="20" t="s">
        <v>3</v>
      </c>
      <c r="L269" s="22">
        <v>3</v>
      </c>
      <c r="M269" s="23" t="s">
        <v>0</v>
      </c>
      <c r="N269" s="22">
        <f t="shared" si="14"/>
        <v>0</v>
      </c>
      <c r="O269" s="24" t="s">
        <v>0</v>
      </c>
    </row>
    <row r="270" spans="1:15" x14ac:dyDescent="0.25">
      <c r="A270" s="3"/>
      <c r="B270" s="55" t="s">
        <v>54</v>
      </c>
      <c r="C270" s="33" t="s">
        <v>55</v>
      </c>
      <c r="D270" s="20"/>
      <c r="E270" s="20"/>
      <c r="F270" s="20"/>
      <c r="G270" s="20"/>
      <c r="H270" s="20"/>
      <c r="I270" s="23"/>
      <c r="J270" s="40"/>
      <c r="K270" s="20" t="s">
        <v>3</v>
      </c>
      <c r="L270" s="22">
        <v>3</v>
      </c>
      <c r="M270" s="23" t="s">
        <v>0</v>
      </c>
      <c r="N270" s="22">
        <f>J270*L270</f>
        <v>0</v>
      </c>
      <c r="O270" s="24" t="s">
        <v>0</v>
      </c>
    </row>
    <row r="271" spans="1:15" ht="76.5" customHeight="1" x14ac:dyDescent="0.25">
      <c r="A271" s="3"/>
      <c r="B271" s="19"/>
      <c r="C271" s="72" t="s">
        <v>73</v>
      </c>
      <c r="D271" s="72"/>
      <c r="E271" s="72"/>
      <c r="F271" s="72"/>
      <c r="G271" s="72"/>
      <c r="H271" s="72"/>
      <c r="I271" s="72"/>
      <c r="J271" s="40">
        <f>IF(J269+J270&gt;1.9,0.5,0)</f>
        <v>0</v>
      </c>
      <c r="K271" s="20" t="s">
        <v>62</v>
      </c>
      <c r="L271" s="22">
        <v>1.5</v>
      </c>
      <c r="M271" s="23" t="s">
        <v>0</v>
      </c>
      <c r="N271" s="22">
        <f t="shared" ref="N271:N272" si="15">J271*L271</f>
        <v>0</v>
      </c>
      <c r="O271" s="24" t="s">
        <v>0</v>
      </c>
    </row>
    <row r="272" spans="1:15" x14ac:dyDescent="0.25">
      <c r="A272" s="3"/>
      <c r="B272" s="55" t="s">
        <v>44</v>
      </c>
      <c r="C272" s="20" t="s">
        <v>45</v>
      </c>
      <c r="D272" s="20"/>
      <c r="E272" s="20"/>
      <c r="F272" s="20"/>
      <c r="G272" s="20"/>
      <c r="H272" s="20"/>
      <c r="I272" s="20"/>
      <c r="J272" s="40"/>
      <c r="K272" s="20" t="s">
        <v>3</v>
      </c>
      <c r="L272" s="22">
        <v>1.5</v>
      </c>
      <c r="M272" s="23" t="s">
        <v>0</v>
      </c>
      <c r="N272" s="22">
        <f t="shared" si="15"/>
        <v>0</v>
      </c>
      <c r="O272" s="24" t="s">
        <v>0</v>
      </c>
    </row>
    <row r="273" spans="1:15" x14ac:dyDescent="0.25">
      <c r="A273" s="3"/>
      <c r="B273" s="55" t="s">
        <v>52</v>
      </c>
      <c r="C273" s="20" t="s">
        <v>53</v>
      </c>
      <c r="D273" s="20"/>
      <c r="E273" s="20"/>
      <c r="F273" s="20"/>
      <c r="G273" s="20"/>
      <c r="H273" s="20"/>
      <c r="I273" s="20"/>
      <c r="J273" s="40"/>
      <c r="K273" s="20" t="s">
        <v>3</v>
      </c>
      <c r="L273" s="22">
        <v>0.16</v>
      </c>
      <c r="M273" s="23" t="s">
        <v>0</v>
      </c>
      <c r="N273" s="22">
        <f>J273*L273</f>
        <v>0</v>
      </c>
      <c r="O273" s="24" t="s">
        <v>0</v>
      </c>
    </row>
    <row r="274" spans="1:15" ht="15" customHeight="1" x14ac:dyDescent="0.25">
      <c r="A274" s="3"/>
      <c r="B274" s="55" t="s">
        <v>46</v>
      </c>
      <c r="C274" s="72" t="s">
        <v>81</v>
      </c>
      <c r="D274" s="72"/>
      <c r="E274" s="72"/>
      <c r="F274" s="72"/>
      <c r="G274" s="72"/>
      <c r="H274" s="72"/>
      <c r="I274" s="72"/>
      <c r="J274" s="21">
        <v>0</v>
      </c>
      <c r="K274" s="20" t="s">
        <v>3</v>
      </c>
      <c r="L274" s="22">
        <v>1</v>
      </c>
      <c r="M274" s="23" t="s">
        <v>0</v>
      </c>
      <c r="N274" s="22">
        <f t="shared" ref="N274:N275" si="16">J274*L274</f>
        <v>0</v>
      </c>
      <c r="O274" s="24" t="s">
        <v>0</v>
      </c>
    </row>
    <row r="275" spans="1:15" ht="30.75" customHeight="1" x14ac:dyDescent="0.25">
      <c r="A275" s="3"/>
      <c r="B275" s="55" t="s">
        <v>47</v>
      </c>
      <c r="C275" s="81" t="s">
        <v>65</v>
      </c>
      <c r="D275" s="72"/>
      <c r="E275" s="72"/>
      <c r="F275" s="72"/>
      <c r="G275" s="72"/>
      <c r="H275" s="72"/>
      <c r="I275" s="82"/>
      <c r="J275" s="40"/>
      <c r="K275" s="20" t="s">
        <v>3</v>
      </c>
      <c r="L275" s="22">
        <v>0.88</v>
      </c>
      <c r="M275" s="23" t="s">
        <v>0</v>
      </c>
      <c r="N275" s="22">
        <f t="shared" si="16"/>
        <v>0</v>
      </c>
      <c r="O275" s="24" t="s">
        <v>0</v>
      </c>
    </row>
    <row r="276" spans="1:15" x14ac:dyDescent="0.25">
      <c r="A276" s="3"/>
      <c r="B276" s="55" t="s">
        <v>48</v>
      </c>
      <c r="C276" s="20" t="s">
        <v>49</v>
      </c>
      <c r="D276" s="20"/>
      <c r="E276" s="20"/>
      <c r="F276" s="20"/>
      <c r="G276" s="20"/>
      <c r="H276" s="20"/>
      <c r="I276" s="20"/>
      <c r="J276" s="40"/>
      <c r="K276" s="20" t="s">
        <v>3</v>
      </c>
      <c r="L276" s="22">
        <v>0.94</v>
      </c>
      <c r="M276" s="23" t="s">
        <v>0</v>
      </c>
      <c r="N276" s="22">
        <f>J276*L276</f>
        <v>0</v>
      </c>
      <c r="O276" s="24" t="s">
        <v>0</v>
      </c>
    </row>
    <row r="277" spans="1:15" x14ac:dyDescent="0.25">
      <c r="A277" s="3"/>
      <c r="B277" s="55" t="s">
        <v>50</v>
      </c>
      <c r="C277" s="20" t="s">
        <v>51</v>
      </c>
      <c r="D277" s="20"/>
      <c r="E277" s="20"/>
      <c r="F277" s="20"/>
      <c r="G277" s="20"/>
      <c r="H277" s="20"/>
      <c r="I277" s="20"/>
      <c r="J277" s="40"/>
      <c r="K277" s="20" t="s">
        <v>3</v>
      </c>
      <c r="L277" s="22">
        <v>0.45</v>
      </c>
      <c r="M277" s="23" t="s">
        <v>0</v>
      </c>
      <c r="N277" s="22">
        <f>J277*L277</f>
        <v>0</v>
      </c>
      <c r="O277" s="24" t="s">
        <v>0</v>
      </c>
    </row>
    <row r="278" spans="1:15" x14ac:dyDescent="0.25">
      <c r="A278" s="3"/>
      <c r="B278" s="55" t="s">
        <v>68</v>
      </c>
      <c r="C278" s="20" t="s">
        <v>59</v>
      </c>
      <c r="D278" s="20"/>
      <c r="E278" s="20"/>
      <c r="F278" s="20"/>
      <c r="G278" s="20"/>
      <c r="H278" s="20"/>
      <c r="I278" s="20"/>
      <c r="J278" s="40"/>
      <c r="K278" s="20" t="s">
        <v>0</v>
      </c>
      <c r="L278" s="22">
        <v>1.7</v>
      </c>
      <c r="M278" s="23" t="s">
        <v>0</v>
      </c>
      <c r="N278" s="22">
        <f t="shared" ref="N278:N281" si="17">J278*L278</f>
        <v>0</v>
      </c>
      <c r="O278" s="24" t="s">
        <v>0</v>
      </c>
    </row>
    <row r="279" spans="1:15" ht="47.25" customHeight="1" x14ac:dyDescent="0.25">
      <c r="A279" s="3"/>
      <c r="B279" s="55" t="s">
        <v>69</v>
      </c>
      <c r="C279" s="81" t="s">
        <v>60</v>
      </c>
      <c r="D279" s="72"/>
      <c r="E279" s="72"/>
      <c r="F279" s="72"/>
      <c r="G279" s="72"/>
      <c r="H279" s="72"/>
      <c r="I279" s="82"/>
      <c r="J279" s="40"/>
      <c r="K279" s="20" t="s">
        <v>3</v>
      </c>
      <c r="L279" s="22">
        <v>0.08</v>
      </c>
      <c r="M279" s="23" t="s">
        <v>0</v>
      </c>
      <c r="N279" s="22">
        <f t="shared" si="17"/>
        <v>0</v>
      </c>
      <c r="O279" s="24" t="s">
        <v>0</v>
      </c>
    </row>
    <row r="280" spans="1:15" ht="31.5" customHeight="1" x14ac:dyDescent="0.25">
      <c r="A280" s="3"/>
      <c r="B280" s="55" t="s">
        <v>70</v>
      </c>
      <c r="C280" s="90" t="s">
        <v>61</v>
      </c>
      <c r="D280" s="91"/>
      <c r="E280" s="91"/>
      <c r="F280" s="91"/>
      <c r="G280" s="91"/>
      <c r="H280" s="91"/>
      <c r="I280" s="92"/>
      <c r="J280" s="60"/>
      <c r="K280" s="20" t="s">
        <v>3</v>
      </c>
      <c r="L280" s="22">
        <v>0.5</v>
      </c>
      <c r="M280" s="23" t="s">
        <v>0</v>
      </c>
      <c r="N280" s="22">
        <f t="shared" si="17"/>
        <v>0</v>
      </c>
      <c r="O280" s="24" t="s">
        <v>0</v>
      </c>
    </row>
    <row r="281" spans="1:15" ht="47.25" customHeight="1" x14ac:dyDescent="0.25">
      <c r="A281" s="3"/>
      <c r="B281" s="55" t="s">
        <v>26</v>
      </c>
      <c r="C281" s="93" t="s">
        <v>63</v>
      </c>
      <c r="D281" s="94"/>
      <c r="E281" s="94"/>
      <c r="F281" s="94"/>
      <c r="G281" s="94"/>
      <c r="H281" s="94"/>
      <c r="I281" s="95"/>
      <c r="J281" s="60"/>
      <c r="K281" s="34" t="s">
        <v>3</v>
      </c>
      <c r="L281" s="35">
        <v>1.5</v>
      </c>
      <c r="M281" s="36" t="s">
        <v>0</v>
      </c>
      <c r="N281" s="37">
        <f t="shared" si="17"/>
        <v>0</v>
      </c>
      <c r="O281" s="38" t="s">
        <v>0</v>
      </c>
    </row>
    <row r="282" spans="1:15" ht="32.25" customHeight="1" x14ac:dyDescent="0.25">
      <c r="A282" s="3"/>
      <c r="B282" s="55" t="s">
        <v>40</v>
      </c>
      <c r="C282" s="96" t="s">
        <v>78</v>
      </c>
      <c r="D282" s="97"/>
      <c r="E282" s="97"/>
      <c r="F282" s="97"/>
      <c r="G282" s="97"/>
      <c r="H282" s="97"/>
      <c r="I282" s="98"/>
      <c r="J282" s="60"/>
      <c r="K282" s="20" t="s">
        <v>3</v>
      </c>
      <c r="L282" s="22">
        <v>1.1399999999999999</v>
      </c>
      <c r="M282" s="23" t="s">
        <v>0</v>
      </c>
      <c r="N282" s="22">
        <f>J282*L282</f>
        <v>0</v>
      </c>
      <c r="O282" s="24" t="s">
        <v>0</v>
      </c>
    </row>
    <row r="283" spans="1:15" ht="15" customHeight="1" x14ac:dyDescent="0.25">
      <c r="A283" s="3"/>
      <c r="B283" s="55" t="s">
        <v>56</v>
      </c>
      <c r="C283" s="20" t="s">
        <v>79</v>
      </c>
      <c r="D283" s="20"/>
      <c r="E283" s="20"/>
      <c r="F283" s="20"/>
      <c r="G283" s="20"/>
      <c r="H283" s="20"/>
      <c r="I283" s="20"/>
      <c r="J283" s="60"/>
      <c r="K283" s="20" t="s">
        <v>3</v>
      </c>
      <c r="L283" s="22">
        <v>0.93</v>
      </c>
      <c r="M283" s="23" t="s">
        <v>0</v>
      </c>
      <c r="N283" s="22">
        <f>J283*L283</f>
        <v>0</v>
      </c>
      <c r="O283" s="24" t="s">
        <v>0</v>
      </c>
    </row>
    <row r="284" spans="1:15" x14ac:dyDescent="0.25">
      <c r="A284" s="3"/>
      <c r="B284" s="19"/>
      <c r="C284" s="81" t="s">
        <v>96</v>
      </c>
      <c r="D284" s="72"/>
      <c r="E284" s="72"/>
      <c r="F284" s="72"/>
      <c r="G284" s="72"/>
      <c r="H284" s="72"/>
      <c r="I284" s="82"/>
      <c r="J284" s="21">
        <v>1</v>
      </c>
      <c r="K284" s="20" t="s">
        <v>3</v>
      </c>
      <c r="L284" s="22">
        <v>1</v>
      </c>
      <c r="M284" s="23" t="s">
        <v>0</v>
      </c>
      <c r="N284" s="22">
        <f>J284*L284</f>
        <v>1</v>
      </c>
      <c r="O284" s="24" t="s">
        <v>0</v>
      </c>
    </row>
    <row r="285" spans="1:15" ht="18.75" x14ac:dyDescent="0.25">
      <c r="A285" s="3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9" t="s">
        <v>14</v>
      </c>
      <c r="O285" s="50">
        <f>SUM(N268:N284)</f>
        <v>1.1100000000000001</v>
      </c>
    </row>
    <row r="286" spans="1:15" ht="18.75" x14ac:dyDescent="0.3">
      <c r="A286" s="3"/>
      <c r="B286" s="12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5"/>
      <c r="O286" s="25"/>
    </row>
    <row r="287" spans="1:15" ht="18.75" x14ac:dyDescent="0.3">
      <c r="A287" s="3"/>
      <c r="B287" s="39" t="s">
        <v>89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5"/>
      <c r="O287" s="25"/>
    </row>
    <row r="288" spans="1:15" x14ac:dyDescent="0.25">
      <c r="A288" s="3"/>
      <c r="B288" s="78" t="str">
        <f>IF(O285&lt;=F264,"mivel a SZUMMA egynértékű hossz kisebb mint a legfeljebb MEGENGEDETT egyenértékű hossz, így a méretezett füstelvezetés MEGFELEL!",IF(O285&lt;=F264*1.15,"ha az Unical szervizes beállítja EASYr-rel a kazánon belüli 21-es Tpe paramétert 2 vagy nagyobb értékre, és 24-es illetve 35-ös kazánon belül még az 5-ös HP paramétert 80% teljesítményre vagy kisebbre, akkor a méretezett füstelvezetés MEGFELEL!","NEM felel meg!"))</f>
        <v>mivel a SZUMMA egynértékű hossz kisebb mint a legfeljebb MEGENGEDETT egyenértékű hossz, így a méretezett füstelvezetés MEGFELEL!</v>
      </c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11"/>
    </row>
    <row r="289" spans="1:15" x14ac:dyDescent="0.25">
      <c r="A289" s="3"/>
      <c r="B289" s="80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11"/>
    </row>
    <row r="290" spans="1:15" ht="15.75" thickBot="1" x14ac:dyDescent="0.3">
      <c r="A290" s="3"/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8"/>
      <c r="O290" s="29"/>
    </row>
    <row r="291" spans="1:15" x14ac:dyDescent="0.25">
      <c r="A291" s="3"/>
      <c r="B291" s="5" t="s">
        <v>84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30"/>
      <c r="O291" s="5"/>
    </row>
  </sheetData>
  <sheetProtection algorithmName="SHA-512" hashValue="BU94CsBoIlFitdpVBYbBjjq8sztbF6KUh8tX4dQr3fbbnpYzruEPvPXvs9iRCkWTRTW2PmopSIBkpuBR2cUzxQ==" saltValue="lJ5fkEfUTrwbbAp8+CLsxw==" spinCount="100000" sheet="1" objects="1" scenarios="1"/>
  <mergeCells count="79">
    <mergeCell ref="L64:M64"/>
    <mergeCell ref="N64:O64"/>
    <mergeCell ref="C66:H66"/>
    <mergeCell ref="C69:I69"/>
    <mergeCell ref="C76:I76"/>
    <mergeCell ref="C275:I275"/>
    <mergeCell ref="C238:I238"/>
    <mergeCell ref="C268:I268"/>
    <mergeCell ref="C271:I271"/>
    <mergeCell ref="C274:I274"/>
    <mergeCell ref="H264:O265"/>
    <mergeCell ref="N267:O267"/>
    <mergeCell ref="B244:N245"/>
    <mergeCell ref="C241:I241"/>
    <mergeCell ref="L224:M224"/>
    <mergeCell ref="L267:M267"/>
    <mergeCell ref="C237:I237"/>
    <mergeCell ref="C239:I239"/>
    <mergeCell ref="N224:O224"/>
    <mergeCell ref="C225:I225"/>
    <mergeCell ref="C236:I236"/>
    <mergeCell ref="C232:I232"/>
    <mergeCell ref="C228:I228"/>
    <mergeCell ref="H221:O222"/>
    <mergeCell ref="B4:O6"/>
    <mergeCell ref="C37:I37"/>
    <mergeCell ref="L25:M25"/>
    <mergeCell ref="N25:O25"/>
    <mergeCell ref="C27:H27"/>
    <mergeCell ref="C30:I30"/>
    <mergeCell ref="B201:N202"/>
    <mergeCell ref="H181:O182"/>
    <mergeCell ref="C196:I196"/>
    <mergeCell ref="C197:I197"/>
    <mergeCell ref="C105:H105"/>
    <mergeCell ref="C144:H144"/>
    <mergeCell ref="C186:H186"/>
    <mergeCell ref="N184:O184"/>
    <mergeCell ref="C187:H187"/>
    <mergeCell ref="B288:N289"/>
    <mergeCell ref="B41:N42"/>
    <mergeCell ref="H22:O23"/>
    <mergeCell ref="H61:O62"/>
    <mergeCell ref="H100:O101"/>
    <mergeCell ref="H139:O140"/>
    <mergeCell ref="B80:N81"/>
    <mergeCell ref="B119:N120"/>
    <mergeCell ref="L103:M103"/>
    <mergeCell ref="N103:O103"/>
    <mergeCell ref="C106:H106"/>
    <mergeCell ref="C110:I110"/>
    <mergeCell ref="C116:I116"/>
    <mergeCell ref="C109:I109"/>
    <mergeCell ref="C115:I115"/>
    <mergeCell ref="C154:I154"/>
    <mergeCell ref="C284:I284"/>
    <mergeCell ref="C158:I158"/>
    <mergeCell ref="C77:I77"/>
    <mergeCell ref="C38:I38"/>
    <mergeCell ref="L184:M184"/>
    <mergeCell ref="L142:M142"/>
    <mergeCell ref="C145:H145"/>
    <mergeCell ref="C153:I153"/>
    <mergeCell ref="C148:I148"/>
    <mergeCell ref="C149:I149"/>
    <mergeCell ref="C279:I279"/>
    <mergeCell ref="C280:I280"/>
    <mergeCell ref="C281:I281"/>
    <mergeCell ref="C282:I282"/>
    <mergeCell ref="C114:I114"/>
    <mergeCell ref="C231:I231"/>
    <mergeCell ref="C190:I190"/>
    <mergeCell ref="C191:I191"/>
    <mergeCell ref="C195:I195"/>
    <mergeCell ref="N142:O142"/>
    <mergeCell ref="B161:N162"/>
    <mergeCell ref="C155:I155"/>
    <mergeCell ref="C156:I156"/>
    <mergeCell ref="C157:I157"/>
  </mergeCells>
  <dataValidations disablePrompts="1" count="8">
    <dataValidation type="whole" allowBlank="1" showInputMessage="1" showErrorMessage="1" errorTitle="HIBÁS ADAT" error="Akármilyen szám nem írható ide!" sqref="J236 J188 J275 J28:J32 J191:J192 J272:J273 J226:J227 J70:J71 J269:J270 J67:J68 J149:J150 J146:J147 J110:J111 J107:J108 J229:J230 J279" xr:uid="{00000000-0002-0000-0000-000000000000}">
      <formula1>0</formula1>
      <formula2>10</formula2>
    </dataValidation>
    <dataValidation type="decimal" operator="greaterThanOrEqual" allowBlank="1" showInputMessage="1" showErrorMessage="1" errorTitle="HIBÁS ADAT" error="Ide csak pozitív szám írható!" sqref="J148 J69 J228 J109 J190 J271" xr:uid="{00000000-0002-0000-0000-000001000000}">
      <formula1>0</formula1>
    </dataValidation>
    <dataValidation type="decimal" allowBlank="1" showInputMessage="1" showErrorMessage="1" errorTitle="HIBÁS ADAT" error="Akármilyen szám nem írható ide!" sqref="J33:J34 J72:J73 J112:J113 J151:J152 J193:J194 J234 J277 J156" xr:uid="{4E0D9466-555F-4E76-8C43-FA02BEBB5F8B}">
      <formula1>0</formula1>
      <formula2>10</formula2>
    </dataValidation>
    <dataValidation type="whole" allowBlank="1" showInputMessage="1" showErrorMessage="1" errorTitle="HIBÁS ADAT" error="Ide csak 0 és 1 írható!" sqref="J27 J35 J37 J66 J74 J76 J105 J114:J115 J144 J280:J283 J186 J237:J240 J153:J155 J157" xr:uid="{9D2625C5-91E3-4CDA-8F13-104F466DA9E6}">
      <formula1>0</formula1>
      <formula2>1</formula2>
    </dataValidation>
    <dataValidation type="decimal" allowBlank="1" showInputMessage="1" showErrorMessage="1" errorTitle="HIBÁS ADAT" error="Akármilyen szám nem írható ide!" sqref="J196 J235" xr:uid="{E0EC27DE-EDD1-4897-8EB2-A84AE5511B9C}">
      <formula1>0</formula1>
      <formula2>20</formula2>
    </dataValidation>
    <dataValidation type="decimal" allowBlank="1" showInputMessage="1" showErrorMessage="1" errorTitle="HIBÁS ADAT" error="Akármilyen szám nem írható ide!" sqref="J233" xr:uid="{872F30DB-3842-4455-87C6-2C92C1CC8BB4}">
      <formula1>0</formula1>
      <formula2>25</formula2>
    </dataValidation>
    <dataValidation type="decimal" allowBlank="1" showInputMessage="1" showErrorMessage="1" errorTitle="HIBÁS ADAT" error="Akármilyen szám nem írható ide!" sqref="J276" xr:uid="{8CDD49E1-5D1A-4A37-B470-4DB0E0CAA074}">
      <formula1>0</formula1>
      <formula2>50</formula2>
    </dataValidation>
    <dataValidation type="decimal" allowBlank="1" showInputMessage="1" showErrorMessage="1" errorTitle="HIBÁS ADAT" error="Akármilyen szám nem írható ide!" sqref="J278" xr:uid="{A0F35BA0-56D4-4822-9715-AC151E080A85}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2021-08-27T15:01:58Z</dcterms:modified>
</cp:coreProperties>
</file>